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firstSheet="1" activeTab="7"/>
  </bookViews>
  <sheets>
    <sheet name="Raccolta voti Pres." sheetId="1" r:id="rId1"/>
    <sheet name="Riepil. voti Pres." sheetId="2" r:id="rId2"/>
    <sheet name="Grafico Pres." sheetId="3" r:id="rId3"/>
    <sheet name="Raccolta voti lista" sheetId="4" r:id="rId4"/>
    <sheet name="Riepil. voti lista Video" sheetId="5" r:id="rId5"/>
    <sheet name="Riepil. voti lista Stampa" sheetId="6" r:id="rId6"/>
    <sheet name="Comun.Pres." sheetId="7" r:id="rId7"/>
    <sheet name="Comun.Gruppi" sheetId="8" r:id="rId8"/>
  </sheets>
  <definedNames>
    <definedName name="_xlnm.Print_Area" localSheetId="7">'Comun.Gruppi'!$A$1:$F$53</definedName>
    <definedName name="_xlnm.Print_Area" localSheetId="6">'Comun.Pres.'!$A$1:$F$40</definedName>
    <definedName name="_xlnm.Print_Area" localSheetId="2">'Grafico Pres.'!$A$1:$E$32</definedName>
    <definedName name="_xlnm.Print_Area" localSheetId="3">'Raccolta voti lista'!$A$1:$N$38</definedName>
    <definedName name="_xlnm.Print_Area" localSheetId="0">'Raccolta voti Pres.'!$A$1:$N$37</definedName>
    <definedName name="_xlnm.Print_Area" localSheetId="5">'Riepil. voti lista Stampa'!$A$1:$F$40</definedName>
    <definedName name="_xlnm.Print_Area" localSheetId="4">'Riepil. voti lista Video'!$A$1:$L$27</definedName>
    <definedName name="_xlnm.Print_Area" localSheetId="1">'Riepil. voti Pres.'!$A$1:$E$18</definedName>
  </definedNames>
  <calcPr fullCalcOnLoad="1"/>
</workbook>
</file>

<file path=xl/sharedStrings.xml><?xml version="1.0" encoding="utf-8"?>
<sst xmlns="http://schemas.openxmlformats.org/spreadsheetml/2006/main" count="237" uniqueCount="110">
  <si>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</si>
  <si>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</si>
  <si>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</si>
  <si>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</si>
  <si>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</si>
  <si>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</si>
  <si>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</si>
  <si>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</si>
  <si>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</si>
  <si>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</si>
  <si>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VOTI DI LISTA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</si>
  <si>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</si>
  <si>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</si>
  <si>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</si>
  <si>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</si>
  <si>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</si>
  <si>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</si>
  <si>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</si>
  <si>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ELEZIONE DIRETTA DEL PRESIDENTE DELLA PROVINCIA</t>
  </si>
  <si>
    <t>E DEL CONSIGLIO PROVINCIALE DI VERCELLI</t>
  </si>
  <si>
    <t>DI DOMENICA 27  E LUNEDI' 28 MAGGIO 2007</t>
  </si>
  <si>
    <t>VOTI PRESIDENTE</t>
  </si>
  <si>
    <t>Riepilogo Voti di Lista</t>
  </si>
  <si>
    <t>Riepilogo voti presidente</t>
  </si>
  <si>
    <t xml:space="preserve">su </t>
  </si>
  <si>
    <t>% su voti validi</t>
  </si>
  <si>
    <t>su</t>
  </si>
  <si>
    <t xml:space="preserve">           Sezioni scrutinate</t>
  </si>
  <si>
    <t>Candidato</t>
  </si>
  <si>
    <t>Voti</t>
  </si>
  <si>
    <t>1 - Grande Centro UDEUR Altri</t>
  </si>
  <si>
    <t>2 - Democrazia Cristiana per le Autonomie</t>
  </si>
  <si>
    <t>3 - Fiamma Tricolore</t>
  </si>
  <si>
    <t>4 - Lega Nord</t>
  </si>
  <si>
    <t>5 - Partito Socialista - Nuovo PSI</t>
  </si>
  <si>
    <t>6 - Forza Italia</t>
  </si>
  <si>
    <t>7 - Libertas UDC</t>
  </si>
  <si>
    <t>8 - Lista Consumatori</t>
  </si>
  <si>
    <t>9 - Alleanza Nazionale</t>
  </si>
  <si>
    <t>10 - Pensionati</t>
  </si>
  <si>
    <t>11 - Con Masoero per la Valsesia</t>
  </si>
  <si>
    <t>13 - L'Ulivo</t>
  </si>
  <si>
    <t>14 - Rifondazione - Partito Comunista</t>
  </si>
  <si>
    <t>15 - F.Verdi- Com.Italiani - Ins.a Sinistra</t>
  </si>
  <si>
    <t>16 - Di Pietro - Italia dei Valori</t>
  </si>
  <si>
    <t>17 - Vieni al Centro</t>
  </si>
  <si>
    <t>18 - Libertas - Democrazia Cristiana</t>
  </si>
  <si>
    <t>19 - Sì Ippodromo e Lavoro</t>
  </si>
  <si>
    <t>12 - Unità Socialista e Radicali - SDI</t>
  </si>
  <si>
    <t>1 - TEONESTO FRANCHINO</t>
  </si>
  <si>
    <t>2 - RENZO MASOERO</t>
  </si>
  <si>
    <t>3 - FRANCESCO CARCO'</t>
  </si>
  <si>
    <t>4 - RENZO DEBIANCHI</t>
  </si>
  <si>
    <t>5 - ANGELO BRESCIANI</t>
  </si>
  <si>
    <t>6 - GIAN MARIO FERRARIS</t>
  </si>
  <si>
    <t>COMUNICAZIONE N.9/PRESIDENTE</t>
  </si>
  <si>
    <t xml:space="preserve"> ELEZIONE DEL PRESIDENTE DELLA PROVINCIA E DEL CONSIGLIO PROVINCIALE DI VERCELLI</t>
  </si>
  <si>
    <t xml:space="preserve">Da trasmettere lunedì 28  MAGGIO 2007 appena ultimate le operazioni di scrutinio </t>
  </si>
  <si>
    <t xml:space="preserve"> al  FAX 0161/219834</t>
  </si>
  <si>
    <t>Schede Bianche</t>
  </si>
  <si>
    <t>Schede Nulle</t>
  </si>
  <si>
    <t>TOTALE Voti NON VALIDI</t>
  </si>
  <si>
    <t>( B )</t>
  </si>
  <si>
    <t>Candidati Presidenti</t>
  </si>
  <si>
    <t>Voti Validi</t>
  </si>
  <si>
    <t>Di cui espressi solo in favore del Presidente</t>
  </si>
  <si>
    <t>TOTALE VOTI VALIDI</t>
  </si>
  <si>
    <t>( C )</t>
  </si>
  <si>
    <t>Schede Contestate e NON Attribuite</t>
  </si>
  <si>
    <t>( D )</t>
  </si>
  <si>
    <t xml:space="preserve">1) I voti attribuiti a ciascun candidato devono essere la risultante della somma dei Voti dei Gruppi al medesimo collegati </t>
  </si>
  <si>
    <t>e dei Voti espressi solo al Presidente</t>
  </si>
  <si>
    <t>2) La somma di: Voti Non Validi, Voti Validi Candidati, Schede contestate e Non Attibuite.(§ 36 A)</t>
  </si>
  <si>
    <t>deve essere uguale al TOTALE DEI VOTANTI (A= B+C+ D)</t>
  </si>
  <si>
    <t>TRASMETTE</t>
  </si>
  <si>
    <t>………………………………………….</t>
  </si>
  <si>
    <t>RICEVE</t>
  </si>
  <si>
    <t>ORE</t>
  </si>
  <si>
    <t>Schede contestate e non attribuite</t>
  </si>
  <si>
    <t>S.B. Vot.</t>
  </si>
  <si>
    <t>S.N. Vot</t>
  </si>
  <si>
    <t>S.C. Vot.</t>
  </si>
  <si>
    <t>T.F. VV</t>
  </si>
  <si>
    <t>RM VV</t>
  </si>
  <si>
    <t>FC VV</t>
  </si>
  <si>
    <t>RD VV</t>
  </si>
  <si>
    <t>AB VV</t>
  </si>
  <si>
    <t>GF VV</t>
  </si>
  <si>
    <t>TOT VV</t>
  </si>
  <si>
    <t>Totale voti validi espressi per il solo presidente</t>
  </si>
  <si>
    <t>TOTALI voti validi espressi per i gruppi</t>
  </si>
  <si>
    <t>Voti validi</t>
  </si>
  <si>
    <t>Votanti-voti non validi -votivalidi-schede contestate (deve essere 0)</t>
  </si>
  <si>
    <t>Votanti-votinonval-votivalsolopres-votivalliste-schedecontestate Deve essere 0</t>
  </si>
  <si>
    <t>Schede nulle</t>
  </si>
  <si>
    <t>N. Sezioni scrutinate</t>
  </si>
  <si>
    <t>Hanno votato: Maschi N.</t>
  </si>
  <si>
    <t>Femmine N.</t>
  </si>
  <si>
    <t>Totale N.</t>
  </si>
  <si>
    <t>COMUNICAZIONE N.9/GRUPPI</t>
  </si>
  <si>
    <t>NOTE OPERATIVE</t>
  </si>
  <si>
    <t>1) Il Totale dei Votanti e il Totale dei Voti Non Validi devono corrispondere a quelli riportati nella Comunicazione 9/Presidente</t>
  </si>
  <si>
    <t xml:space="preserve">2) La somma di: Voti Non validi, Voti validi espressi per il solo Presidente, Voti Validi espressi per i Gruppi,Schede  </t>
  </si>
  <si>
    <t xml:space="preserve"> contestate e Non attribuite (§36B) deve essere uguale al TOTALE DEI VOTANTI (A=B+C+D+E)</t>
  </si>
  <si>
    <t>TOTALE Voti VALIDI espressi per il solo Presidente</t>
  </si>
  <si>
    <t>Gruppi</t>
  </si>
  <si>
    <t>( E )</t>
  </si>
  <si>
    <t>% su voti validi per lista</t>
  </si>
  <si>
    <t>COLLEGIO UNINOMINALE PROVINCIALE VERCELLI IV</t>
  </si>
  <si>
    <t xml:space="preserve">      Comune di Vercelli                              Collegio n. IV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</si>
</sst>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9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10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Alignment="1">
      <alignment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/>
    </xf>
    <xf numFmtId="10" fontId="1" fillId="0" borderId="8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10" fontId="6" fillId="2" borderId="1" xfId="17" applyNumberFormat="1" applyFont="1" applyFill="1" applyBorder="1" applyAlignment="1">
      <alignment horizontal="center" vertical="center"/>
    </xf>
    <xf numFmtId="10" fontId="6" fillId="2" borderId="0" xfId="17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1" fontId="6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Riepilogo voti Presidente della Provincia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2"/>
          <c:w val="0.95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Pres.'!$B$9:$B$14</c:f>
              <c:numCache>
                <c:ptCount val="6"/>
                <c:pt idx="0">
                  <c:v>35</c:v>
                </c:pt>
                <c:pt idx="1">
                  <c:v>2340</c:v>
                </c:pt>
                <c:pt idx="2">
                  <c:v>1253</c:v>
                </c:pt>
                <c:pt idx="3">
                  <c:v>41</c:v>
                </c:pt>
                <c:pt idx="4">
                  <c:v>31</c:v>
                </c:pt>
                <c:pt idx="5">
                  <c:v>151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Pres.'!$C$9:$C$14</c:f>
              <c:numCache>
                <c:ptCount val="6"/>
                <c:pt idx="0">
                  <c:v>0.009088548428979486</c:v>
                </c:pt>
                <c:pt idx="1">
                  <c:v>0.6076343806803428</c:v>
                </c:pt>
                <c:pt idx="2">
                  <c:v>0.3253700337574656</c:v>
                </c:pt>
                <c:pt idx="3">
                  <c:v>0.010646585302518826</c:v>
                </c:pt>
                <c:pt idx="4">
                  <c:v>0.00804985717995326</c:v>
                </c:pt>
                <c:pt idx="5">
                  <c:v>0.03921059465074007</c:v>
                </c:pt>
              </c:numCache>
            </c:numRef>
          </c:val>
        </c:ser>
        <c:axId val="50410024"/>
        <c:axId val="51037033"/>
      </c:barChart>
      <c:catAx>
        <c:axId val="50410024"/>
        <c:scaling>
          <c:orientation val="maxMin"/>
        </c:scaling>
        <c:axPos val="l"/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crossAx val="51037033"/>
        <c:crosses val="autoZero"/>
        <c:auto val="1"/>
        <c:lblOffset val="700"/>
        <c:noMultiLvlLbl val="0"/>
      </c:catAx>
      <c:valAx>
        <c:axId val="51037033"/>
        <c:scaling>
          <c:orientation val="minMax"/>
        </c:scaling>
        <c:axPos val="t"/>
        <c:delete val="1"/>
        <c:majorTickMark val="out"/>
        <c:minorTickMark val="none"/>
        <c:tickLblPos val="nextTo"/>
        <c:crossAx val="50410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757546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790575</xdr:colOff>
      <xdr:row>0</xdr:row>
      <xdr:rowOff>28575</xdr:rowOff>
    </xdr:from>
    <xdr:to>
      <xdr:col>13</xdr:col>
      <xdr:colOff>600075</xdr:colOff>
      <xdr:row>3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3505200</xdr:colOff>
      <xdr:row>8</xdr:row>
      <xdr:rowOff>19050</xdr:rowOff>
    </xdr:from>
    <xdr:to>
      <xdr:col>0</xdr:col>
      <xdr:colOff>3686175</xdr:colOff>
      <xdr:row>8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14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2876550</xdr:colOff>
      <xdr:row>9</xdr:row>
      <xdr:rowOff>28575</xdr:rowOff>
    </xdr:from>
    <xdr:to>
      <xdr:col>0</xdr:col>
      <xdr:colOff>3057525</xdr:colOff>
      <xdr:row>9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9</xdr:row>
      <xdr:rowOff>28575</xdr:rowOff>
    </xdr:from>
    <xdr:to>
      <xdr:col>0</xdr:col>
      <xdr:colOff>3267075</xdr:colOff>
      <xdr:row>9</xdr:row>
      <xdr:rowOff>209550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28575</xdr:rowOff>
    </xdr:from>
    <xdr:to>
      <xdr:col>0</xdr:col>
      <xdr:colOff>3467100</xdr:colOff>
      <xdr:row>9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19050</xdr:rowOff>
    </xdr:from>
    <xdr:to>
      <xdr:col>0</xdr:col>
      <xdr:colOff>3676650</xdr:colOff>
      <xdr:row>9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23907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228600</xdr:rowOff>
    </xdr:from>
    <xdr:to>
      <xdr:col>0</xdr:col>
      <xdr:colOff>3257550</xdr:colOff>
      <xdr:row>9</xdr:row>
      <xdr:rowOff>409575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228600</xdr:rowOff>
    </xdr:from>
    <xdr:to>
      <xdr:col>0</xdr:col>
      <xdr:colOff>3467100</xdr:colOff>
      <xdr:row>9</xdr:row>
      <xdr:rowOff>409575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8612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438150</xdr:rowOff>
    </xdr:from>
    <xdr:to>
      <xdr:col>0</xdr:col>
      <xdr:colOff>3257550</xdr:colOff>
      <xdr:row>9</xdr:row>
      <xdr:rowOff>619125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2809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3295650</xdr:colOff>
      <xdr:row>9</xdr:row>
      <xdr:rowOff>447675</xdr:rowOff>
    </xdr:from>
    <xdr:to>
      <xdr:col>0</xdr:col>
      <xdr:colOff>3476625</xdr:colOff>
      <xdr:row>9</xdr:row>
      <xdr:rowOff>628650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2819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3505200</xdr:colOff>
      <xdr:row>9</xdr:row>
      <xdr:rowOff>447675</xdr:rowOff>
    </xdr:from>
    <xdr:to>
      <xdr:col>0</xdr:col>
      <xdr:colOff>3686175</xdr:colOff>
      <xdr:row>9</xdr:row>
      <xdr:rowOff>619125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05200" y="28194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228600</xdr:rowOff>
    </xdr:from>
    <xdr:to>
      <xdr:col>0</xdr:col>
      <xdr:colOff>3676650</xdr:colOff>
      <xdr:row>9</xdr:row>
      <xdr:rowOff>409575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11</xdr:row>
      <xdr:rowOff>38100</xdr:rowOff>
    </xdr:from>
    <xdr:to>
      <xdr:col>0</xdr:col>
      <xdr:colOff>3667125</xdr:colOff>
      <xdr:row>11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861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247650</xdr:rowOff>
    </xdr:from>
    <xdr:to>
      <xdr:col>0</xdr:col>
      <xdr:colOff>3676650</xdr:colOff>
      <xdr:row>10</xdr:row>
      <xdr:rowOff>428625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95675" y="3295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257175</xdr:rowOff>
    </xdr:from>
    <xdr:to>
      <xdr:col>0</xdr:col>
      <xdr:colOff>3467100</xdr:colOff>
      <xdr:row>10</xdr:row>
      <xdr:rowOff>438150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86125" y="3305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13</xdr:row>
      <xdr:rowOff>19050</xdr:rowOff>
    </xdr:from>
    <xdr:to>
      <xdr:col>0</xdr:col>
      <xdr:colOff>3676650</xdr:colOff>
      <xdr:row>13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95675" y="5095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28575</xdr:rowOff>
    </xdr:from>
    <xdr:to>
      <xdr:col>0</xdr:col>
      <xdr:colOff>3676650</xdr:colOff>
      <xdr:row>10</xdr:row>
      <xdr:rowOff>209550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9567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28575</xdr:rowOff>
    </xdr:from>
    <xdr:to>
      <xdr:col>0</xdr:col>
      <xdr:colOff>3467100</xdr:colOff>
      <xdr:row>10</xdr:row>
      <xdr:rowOff>209550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8612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12</xdr:row>
      <xdr:rowOff>28575</xdr:rowOff>
    </xdr:from>
    <xdr:to>
      <xdr:col>0</xdr:col>
      <xdr:colOff>3667125</xdr:colOff>
      <xdr:row>12</xdr:row>
      <xdr:rowOff>200025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86150" y="44291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457200</xdr:rowOff>
    </xdr:from>
    <xdr:to>
      <xdr:col>0</xdr:col>
      <xdr:colOff>3676650</xdr:colOff>
      <xdr:row>10</xdr:row>
      <xdr:rowOff>638175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95675" y="3505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9525</xdr:rowOff>
    </xdr:from>
    <xdr:to>
      <xdr:col>5</xdr:col>
      <xdr:colOff>19050</xdr:colOff>
      <xdr:row>3</xdr:row>
      <xdr:rowOff>66675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29300" y="9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4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876300"/>
        <a:ext cx="5657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561975</xdr:colOff>
      <xdr:row>0</xdr:row>
      <xdr:rowOff>19050</xdr:rowOff>
    </xdr:from>
    <xdr:to>
      <xdr:col>5</xdr:col>
      <xdr:colOff>9525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90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504825</xdr:colOff>
      <xdr:row>0</xdr:row>
      <xdr:rowOff>28575</xdr:rowOff>
    </xdr:from>
    <xdr:to>
      <xdr:col>13</xdr:col>
      <xdr:colOff>581025</xdr:colOff>
      <xdr:row>3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16</xdr:row>
      <xdr:rowOff>19050</xdr:rowOff>
    </xdr:from>
    <xdr:to>
      <xdr:col>1</xdr:col>
      <xdr:colOff>390525</xdr:colOff>
      <xdr:row>16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1718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381000</xdr:colOff>
      <xdr:row>17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5718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9525</xdr:rowOff>
    </xdr:from>
    <xdr:to>
      <xdr:col>1</xdr:col>
      <xdr:colOff>390525</xdr:colOff>
      <xdr:row>18</xdr:row>
      <xdr:rowOff>381000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962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381000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4371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9525</xdr:rowOff>
    </xdr:from>
    <xdr:to>
      <xdr:col>1</xdr:col>
      <xdr:colOff>390525</xdr:colOff>
      <xdr:row>20</xdr:row>
      <xdr:rowOff>371475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4762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</xdr:rowOff>
    </xdr:from>
    <xdr:to>
      <xdr:col>1</xdr:col>
      <xdr:colOff>390525</xdr:colOff>
      <xdr:row>21</xdr:row>
      <xdr:rowOff>381000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" y="517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557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28575</xdr:rowOff>
    </xdr:from>
    <xdr:to>
      <xdr:col>1</xdr:col>
      <xdr:colOff>381000</xdr:colOff>
      <xdr:row>24</xdr:row>
      <xdr:rowOff>400050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63817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390525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67722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16</xdr:row>
      <xdr:rowOff>28575</xdr:rowOff>
    </xdr:from>
    <xdr:to>
      <xdr:col>6</xdr:col>
      <xdr:colOff>409575</xdr:colOff>
      <xdr:row>16</xdr:row>
      <xdr:rowOff>381000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34150" y="31813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1</xdr:col>
      <xdr:colOff>390525</xdr:colOff>
      <xdr:row>23</xdr:row>
      <xdr:rowOff>390525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59721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28575</xdr:rowOff>
    </xdr:from>
    <xdr:to>
      <xdr:col>6</xdr:col>
      <xdr:colOff>409575</xdr:colOff>
      <xdr:row>22</xdr:row>
      <xdr:rowOff>381000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34150" y="55816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21</xdr:row>
      <xdr:rowOff>28575</xdr:rowOff>
    </xdr:from>
    <xdr:to>
      <xdr:col>6</xdr:col>
      <xdr:colOff>409575</xdr:colOff>
      <xdr:row>21</xdr:row>
      <xdr:rowOff>390525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34150" y="51816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20</xdr:row>
      <xdr:rowOff>38100</xdr:rowOff>
    </xdr:from>
    <xdr:to>
      <xdr:col>6</xdr:col>
      <xdr:colOff>409575</xdr:colOff>
      <xdr:row>20</xdr:row>
      <xdr:rowOff>400050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34150" y="4791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28575</xdr:rowOff>
    </xdr:from>
    <xdr:to>
      <xdr:col>6</xdr:col>
      <xdr:colOff>409575</xdr:colOff>
      <xdr:row>24</xdr:row>
      <xdr:rowOff>390525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34150" y="63817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19</xdr:row>
      <xdr:rowOff>38100</xdr:rowOff>
    </xdr:from>
    <xdr:to>
      <xdr:col>6</xdr:col>
      <xdr:colOff>409575</xdr:colOff>
      <xdr:row>19</xdr:row>
      <xdr:rowOff>400050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43910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18</xdr:row>
      <xdr:rowOff>28575</xdr:rowOff>
    </xdr:from>
    <xdr:to>
      <xdr:col>6</xdr:col>
      <xdr:colOff>409575</xdr:colOff>
      <xdr:row>18</xdr:row>
      <xdr:rowOff>400050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34150" y="3981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28575</xdr:rowOff>
    </xdr:from>
    <xdr:to>
      <xdr:col>6</xdr:col>
      <xdr:colOff>409575</xdr:colOff>
      <xdr:row>23</xdr:row>
      <xdr:rowOff>381000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34150" y="5981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17</xdr:row>
      <xdr:rowOff>28575</xdr:rowOff>
    </xdr:from>
    <xdr:to>
      <xdr:col>6</xdr:col>
      <xdr:colOff>409575</xdr:colOff>
      <xdr:row>17</xdr:row>
      <xdr:rowOff>400050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34150" y="3581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8110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400050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77190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19050</xdr:rowOff>
    </xdr:from>
    <xdr:to>
      <xdr:col>1</xdr:col>
      <xdr:colOff>381000</xdr:colOff>
      <xdr:row>20</xdr:row>
      <xdr:rowOff>381000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1719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390525</xdr:colOff>
      <xdr:row>21</xdr:row>
      <xdr:rowOff>381000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45624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4972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9525</xdr:rowOff>
    </xdr:from>
    <xdr:to>
      <xdr:col>1</xdr:col>
      <xdr:colOff>390525</xdr:colOff>
      <xdr:row>23</xdr:row>
      <xdr:rowOff>371475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5362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19050</xdr:rowOff>
    </xdr:from>
    <xdr:to>
      <xdr:col>1</xdr:col>
      <xdr:colOff>390525</xdr:colOff>
      <xdr:row>24</xdr:row>
      <xdr:rowOff>381000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57721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381000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61722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28575</xdr:rowOff>
    </xdr:from>
    <xdr:to>
      <xdr:col>1</xdr:col>
      <xdr:colOff>381000</xdr:colOff>
      <xdr:row>27</xdr:row>
      <xdr:rowOff>400050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69818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19050</xdr:rowOff>
    </xdr:from>
    <xdr:to>
      <xdr:col>1</xdr:col>
      <xdr:colOff>390525</xdr:colOff>
      <xdr:row>28</xdr:row>
      <xdr:rowOff>390525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73723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19050</xdr:rowOff>
    </xdr:from>
    <xdr:to>
      <xdr:col>1</xdr:col>
      <xdr:colOff>390525</xdr:colOff>
      <xdr:row>29</xdr:row>
      <xdr:rowOff>371475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77724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390525</xdr:colOff>
      <xdr:row>26</xdr:row>
      <xdr:rowOff>390525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6572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19050</xdr:rowOff>
    </xdr:from>
    <xdr:to>
      <xdr:col>1</xdr:col>
      <xdr:colOff>390525</xdr:colOff>
      <xdr:row>35</xdr:row>
      <xdr:rowOff>371475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" y="10172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</xdr:row>
      <xdr:rowOff>19050</xdr:rowOff>
    </xdr:from>
    <xdr:to>
      <xdr:col>1</xdr:col>
      <xdr:colOff>400050</xdr:colOff>
      <xdr:row>34</xdr:row>
      <xdr:rowOff>381000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3425" y="9772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</xdr:row>
      <xdr:rowOff>28575</xdr:rowOff>
    </xdr:from>
    <xdr:to>
      <xdr:col>1</xdr:col>
      <xdr:colOff>390525</xdr:colOff>
      <xdr:row>33</xdr:row>
      <xdr:rowOff>390525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3900" y="938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19050</xdr:rowOff>
    </xdr:from>
    <xdr:to>
      <xdr:col>1</xdr:col>
      <xdr:colOff>390525</xdr:colOff>
      <xdr:row>37</xdr:row>
      <xdr:rowOff>381000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3900" y="109728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28575</xdr:rowOff>
    </xdr:from>
    <xdr:to>
      <xdr:col>1</xdr:col>
      <xdr:colOff>390525</xdr:colOff>
      <xdr:row>32</xdr:row>
      <xdr:rowOff>390525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3900" y="898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19050</xdr:rowOff>
    </xdr:from>
    <xdr:to>
      <xdr:col>1</xdr:col>
      <xdr:colOff>390525</xdr:colOff>
      <xdr:row>31</xdr:row>
      <xdr:rowOff>390525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85725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19050</xdr:rowOff>
    </xdr:from>
    <xdr:to>
      <xdr:col>1</xdr:col>
      <xdr:colOff>381000</xdr:colOff>
      <xdr:row>36</xdr:row>
      <xdr:rowOff>371475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4375" y="105727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19050</xdr:rowOff>
    </xdr:from>
    <xdr:to>
      <xdr:col>1</xdr:col>
      <xdr:colOff>390525</xdr:colOff>
      <xdr:row>30</xdr:row>
      <xdr:rowOff>390525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3900" y="8172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9525</xdr:rowOff>
    </xdr:from>
    <xdr:to>
      <xdr:col>6</xdr:col>
      <xdr:colOff>28575</xdr:colOff>
      <xdr:row>3</xdr:row>
      <xdr:rowOff>152400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24700" y="9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A38"/>
  <sheetViews>
    <sheetView zoomScale="75" zoomScaleNormal="75" workbookViewId="0" topLeftCell="A4">
      <selection activeCell="F24" sqref="F24"/>
    </sheetView>
  </sheetViews>
  <sheetFormatPr defaultColWidth="9.140625" defaultRowHeight="12.75"/>
  <cols>
    <col min="1" max="1" width="35.7109375" style="0" customWidth="1"/>
    <col min="2" max="2" width="13.421875" style="0" bestFit="1" customWidth="1"/>
    <col min="3" max="3" width="16.00390625" style="6" customWidth="1"/>
    <col min="4" max="11" width="6.57421875" style="0" customWidth="1"/>
    <col min="12" max="12" width="6.7109375" style="0" customWidth="1"/>
    <col min="13" max="13" width="12.8515625" style="0" customWidth="1"/>
    <col min="15" max="15" width="10.140625" style="0" customWidth="1"/>
    <col min="16" max="16" width="11.28125" style="0" customWidth="1"/>
    <col min="20" max="20" width="12.8515625" style="0" customWidth="1"/>
    <col min="21" max="21" width="10.57421875" style="0" bestFit="1" customWidth="1"/>
    <col min="27" max="27" width="11.28125" style="0" customWidth="1"/>
  </cols>
  <sheetData>
    <row r="1" spans="1:14" s="8" customFormat="1" ht="15.75">
      <c r="A1" s="136" t="s">
        <v>18</v>
      </c>
      <c r="B1" s="136"/>
      <c r="C1" s="136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ht="15.75">
      <c r="A2" s="136" t="s">
        <v>19</v>
      </c>
      <c r="B2" s="136"/>
      <c r="C2" s="136"/>
      <c r="D2" s="120"/>
      <c r="E2" s="120"/>
      <c r="F2" s="136" t="s">
        <v>21</v>
      </c>
      <c r="G2" s="136"/>
      <c r="H2" s="136"/>
      <c r="I2" s="136"/>
      <c r="J2" s="120"/>
      <c r="K2" s="120"/>
      <c r="L2" s="120"/>
      <c r="M2" s="120"/>
      <c r="N2" s="120"/>
    </row>
    <row r="3" spans="1:14" s="8" customFormat="1" ht="15.75">
      <c r="A3" s="137" t="s">
        <v>108</v>
      </c>
      <c r="B3" s="137"/>
      <c r="C3" s="137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8" customFormat="1" ht="15.75">
      <c r="A4" s="135" t="s">
        <v>20</v>
      </c>
      <c r="B4" s="135"/>
      <c r="C4" s="135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">
      <c r="A5" s="121"/>
      <c r="B5" s="121"/>
      <c r="C5" s="122"/>
      <c r="D5" s="121" t="s">
        <v>6</v>
      </c>
      <c r="E5" s="121"/>
      <c r="F5" s="121"/>
      <c r="G5" s="121"/>
      <c r="H5" s="121"/>
      <c r="I5" s="121"/>
      <c r="J5" s="121"/>
      <c r="K5" s="121"/>
      <c r="L5" s="121"/>
      <c r="M5" s="123"/>
      <c r="N5" s="123"/>
    </row>
    <row r="6" spans="1:21" ht="15.75">
      <c r="A6" s="121"/>
      <c r="B6" s="123"/>
      <c r="C6" s="124" t="s">
        <v>4</v>
      </c>
      <c r="D6" s="120">
        <v>1</v>
      </c>
      <c r="E6" s="120">
        <v>10</v>
      </c>
      <c r="F6" s="120">
        <v>11</v>
      </c>
      <c r="G6" s="120">
        <v>12</v>
      </c>
      <c r="H6" s="120">
        <v>15</v>
      </c>
      <c r="I6" s="120">
        <v>16</v>
      </c>
      <c r="J6" s="120">
        <v>17</v>
      </c>
      <c r="K6" s="120">
        <v>35</v>
      </c>
      <c r="L6" s="120">
        <v>48</v>
      </c>
      <c r="M6" s="123"/>
      <c r="N6" s="123"/>
      <c r="U6" s="18"/>
    </row>
    <row r="7" spans="1:21" ht="15">
      <c r="A7" s="121"/>
      <c r="B7" s="124"/>
      <c r="C7" s="125"/>
      <c r="D7" s="121"/>
      <c r="E7" s="121"/>
      <c r="F7" s="121"/>
      <c r="G7" s="121"/>
      <c r="H7" s="121"/>
      <c r="I7" s="121"/>
      <c r="J7" s="121"/>
      <c r="K7" s="121"/>
      <c r="L7" s="121"/>
      <c r="M7" s="123"/>
      <c r="N7" s="123"/>
      <c r="U7" s="18"/>
    </row>
    <row r="8" spans="1:14" ht="15.75">
      <c r="A8" s="116" t="s">
        <v>0</v>
      </c>
      <c r="B8" s="116" t="s">
        <v>1</v>
      </c>
      <c r="C8" s="117">
        <f>SUM(D8:L8)</f>
        <v>3002</v>
      </c>
      <c r="D8" s="116">
        <v>399</v>
      </c>
      <c r="E8" s="116">
        <v>421</v>
      </c>
      <c r="F8" s="116">
        <v>392</v>
      </c>
      <c r="G8" s="116">
        <v>408</v>
      </c>
      <c r="H8" s="116">
        <v>349</v>
      </c>
      <c r="I8" s="116">
        <v>345</v>
      </c>
      <c r="J8" s="116">
        <v>334</v>
      </c>
      <c r="K8" s="116">
        <v>1</v>
      </c>
      <c r="L8" s="121">
        <v>353</v>
      </c>
      <c r="M8" s="123"/>
      <c r="N8" s="123"/>
    </row>
    <row r="9" spans="1:14" ht="15.75">
      <c r="A9" s="116"/>
      <c r="B9" s="116" t="s">
        <v>2</v>
      </c>
      <c r="C9" s="117">
        <f>SUM(D9:L9)</f>
        <v>3581</v>
      </c>
      <c r="D9" s="116">
        <v>474</v>
      </c>
      <c r="E9" s="116">
        <v>489</v>
      </c>
      <c r="F9" s="116">
        <v>493</v>
      </c>
      <c r="G9" s="116">
        <v>459</v>
      </c>
      <c r="H9" s="116">
        <v>407</v>
      </c>
      <c r="I9" s="116">
        <v>427</v>
      </c>
      <c r="J9" s="116">
        <v>399</v>
      </c>
      <c r="K9" s="116">
        <v>0</v>
      </c>
      <c r="L9" s="121">
        <v>433</v>
      </c>
      <c r="M9" s="123"/>
      <c r="N9" s="123"/>
    </row>
    <row r="10" spans="1:14" ht="15.75">
      <c r="A10" s="116"/>
      <c r="B10" s="116" t="s">
        <v>4</v>
      </c>
      <c r="C10" s="117">
        <f>SUM(D10:L10)</f>
        <v>6583</v>
      </c>
      <c r="D10" s="116">
        <f>SUM(D8:D9)</f>
        <v>873</v>
      </c>
      <c r="E10" s="116">
        <f aca="true" t="shared" si="0" ref="E10:J10">SUM(E8:E9)</f>
        <v>910</v>
      </c>
      <c r="F10" s="116">
        <f t="shared" si="0"/>
        <v>885</v>
      </c>
      <c r="G10" s="116">
        <f t="shared" si="0"/>
        <v>867</v>
      </c>
      <c r="H10" s="116">
        <f t="shared" si="0"/>
        <v>756</v>
      </c>
      <c r="I10" s="116">
        <f t="shared" si="0"/>
        <v>772</v>
      </c>
      <c r="J10" s="116">
        <f t="shared" si="0"/>
        <v>733</v>
      </c>
      <c r="K10" s="116">
        <f>SUM(K8:K9)</f>
        <v>1</v>
      </c>
      <c r="L10" s="116">
        <f>SUM(L8:L9)</f>
        <v>786</v>
      </c>
      <c r="M10" s="123"/>
      <c r="N10" s="123"/>
    </row>
    <row r="11" spans="1:12" ht="15.75">
      <c r="A11" s="116" t="s">
        <v>3</v>
      </c>
      <c r="B11" s="116" t="s">
        <v>1</v>
      </c>
      <c r="C11" s="117">
        <f>SUM(D11:L11)</f>
        <v>1896</v>
      </c>
      <c r="D11" s="11">
        <v>223</v>
      </c>
      <c r="E11" s="11">
        <v>268</v>
      </c>
      <c r="F11" s="11">
        <v>250</v>
      </c>
      <c r="G11" s="11">
        <v>248</v>
      </c>
      <c r="H11" s="11">
        <v>223</v>
      </c>
      <c r="I11" s="11">
        <v>217</v>
      </c>
      <c r="J11" s="11">
        <v>231</v>
      </c>
      <c r="K11" s="11">
        <v>25</v>
      </c>
      <c r="L11" s="11">
        <v>211</v>
      </c>
    </row>
    <row r="12" spans="1:12" ht="15.75">
      <c r="A12" s="116"/>
      <c r="B12" s="116" t="s">
        <v>2</v>
      </c>
      <c r="C12" s="117">
        <f>SUM(D12:L12)</f>
        <v>2162</v>
      </c>
      <c r="D12" s="11">
        <v>269</v>
      </c>
      <c r="E12" s="11">
        <v>306</v>
      </c>
      <c r="F12" s="11">
        <v>280</v>
      </c>
      <c r="G12" s="11">
        <v>256</v>
      </c>
      <c r="H12" s="11">
        <v>244</v>
      </c>
      <c r="I12" s="11">
        <v>280</v>
      </c>
      <c r="J12" s="11">
        <v>244</v>
      </c>
      <c r="K12" s="11">
        <v>21</v>
      </c>
      <c r="L12" s="11">
        <v>262</v>
      </c>
    </row>
    <row r="13" spans="1:12" ht="15.75">
      <c r="A13" s="116"/>
      <c r="B13" s="116" t="s">
        <v>4</v>
      </c>
      <c r="C13" s="117">
        <f>SUM(C11:C12)</f>
        <v>4058</v>
      </c>
      <c r="D13" s="3">
        <f aca="true" t="shared" si="1" ref="D13:L13">SUM(D11:D12)</f>
        <v>492</v>
      </c>
      <c r="E13" s="3">
        <f t="shared" si="1"/>
        <v>574</v>
      </c>
      <c r="F13" s="3">
        <f t="shared" si="1"/>
        <v>530</v>
      </c>
      <c r="G13" s="3">
        <f t="shared" si="1"/>
        <v>504</v>
      </c>
      <c r="H13" s="3">
        <f t="shared" si="1"/>
        <v>467</v>
      </c>
      <c r="I13" s="3">
        <f t="shared" si="1"/>
        <v>497</v>
      </c>
      <c r="J13" s="3">
        <f t="shared" si="1"/>
        <v>475</v>
      </c>
      <c r="K13" s="3">
        <f t="shared" si="1"/>
        <v>46</v>
      </c>
      <c r="L13" s="3">
        <f t="shared" si="1"/>
        <v>473</v>
      </c>
    </row>
    <row r="14" spans="1:27" ht="15.75">
      <c r="A14" s="116" t="s">
        <v>15</v>
      </c>
      <c r="B14" s="116"/>
      <c r="C14" s="117">
        <f>SUM(D14:L14)</f>
        <v>51</v>
      </c>
      <c r="D14" s="11">
        <v>5</v>
      </c>
      <c r="E14" s="11">
        <v>4</v>
      </c>
      <c r="F14" s="11">
        <v>8</v>
      </c>
      <c r="G14" s="11">
        <v>10</v>
      </c>
      <c r="H14" s="11">
        <v>2</v>
      </c>
      <c r="I14" s="11">
        <v>6</v>
      </c>
      <c r="J14" s="11">
        <v>7</v>
      </c>
      <c r="K14" s="11">
        <v>0</v>
      </c>
      <c r="L14" s="11">
        <v>9</v>
      </c>
      <c r="Z14" s="66" t="s">
        <v>79</v>
      </c>
      <c r="AA14" s="59">
        <f>SUM(C14/C13)</f>
        <v>0.012567767373090193</v>
      </c>
    </row>
    <row r="15" spans="1:27" ht="15.75">
      <c r="A15" s="116" t="s">
        <v>94</v>
      </c>
      <c r="B15" s="116"/>
      <c r="C15" s="117">
        <f>SUM(D15:L15)</f>
        <v>156</v>
      </c>
      <c r="D15" s="11">
        <v>14</v>
      </c>
      <c r="E15" s="11">
        <v>20</v>
      </c>
      <c r="F15" s="11">
        <v>17</v>
      </c>
      <c r="G15" s="11">
        <v>24</v>
      </c>
      <c r="H15" s="11">
        <v>26</v>
      </c>
      <c r="I15" s="11">
        <v>24</v>
      </c>
      <c r="J15" s="11">
        <v>13</v>
      </c>
      <c r="K15" s="11">
        <v>3</v>
      </c>
      <c r="L15" s="11">
        <v>15</v>
      </c>
      <c r="Z15" s="66" t="s">
        <v>80</v>
      </c>
      <c r="AA15" s="59">
        <f>SUM(C15/C13)</f>
        <v>0.03844258255298177</v>
      </c>
    </row>
    <row r="16" spans="1:12" ht="15.75">
      <c r="A16" s="116" t="s">
        <v>16</v>
      </c>
      <c r="B16" s="116"/>
      <c r="C16" s="117">
        <f aca="true" t="shared" si="2" ref="C16:L16">SUM(C14:C15)</f>
        <v>207</v>
      </c>
      <c r="D16" s="3">
        <f t="shared" si="2"/>
        <v>19</v>
      </c>
      <c r="E16" s="3">
        <f t="shared" si="2"/>
        <v>24</v>
      </c>
      <c r="F16" s="3">
        <f t="shared" si="2"/>
        <v>25</v>
      </c>
      <c r="G16" s="3">
        <f t="shared" si="2"/>
        <v>34</v>
      </c>
      <c r="H16" s="3">
        <f t="shared" si="2"/>
        <v>28</v>
      </c>
      <c r="I16" s="3">
        <f t="shared" si="2"/>
        <v>30</v>
      </c>
      <c r="J16" s="3">
        <f t="shared" si="2"/>
        <v>20</v>
      </c>
      <c r="K16" s="3">
        <f t="shared" si="2"/>
        <v>3</v>
      </c>
      <c r="L16" s="3">
        <f t="shared" si="2"/>
        <v>24</v>
      </c>
    </row>
    <row r="17" spans="1:12" ht="15.75">
      <c r="A17" s="116"/>
      <c r="B17" s="116"/>
      <c r="C17" s="117"/>
      <c r="D17" s="3"/>
      <c r="E17" s="3"/>
      <c r="F17" s="3"/>
      <c r="G17" s="3"/>
      <c r="H17" s="3"/>
      <c r="I17" s="3"/>
      <c r="J17" s="3"/>
      <c r="K17" s="3"/>
      <c r="L17" s="16"/>
    </row>
    <row r="18" spans="1:12" ht="15.75">
      <c r="A18" s="121" t="s">
        <v>63</v>
      </c>
      <c r="B18" s="121"/>
      <c r="C18" s="126"/>
      <c r="D18" s="16"/>
      <c r="E18" s="16"/>
      <c r="F18" s="16"/>
      <c r="G18" s="16"/>
      <c r="H18" s="16"/>
      <c r="I18" s="16"/>
      <c r="J18" s="16"/>
      <c r="K18" s="16"/>
      <c r="L18" s="16"/>
    </row>
    <row r="19" spans="1:27" ht="15.75">
      <c r="A19" s="127" t="s">
        <v>49</v>
      </c>
      <c r="B19" s="123"/>
      <c r="C19" s="120">
        <f aca="true" t="shared" si="3" ref="C19:C24">SUM(D19:L19)</f>
        <v>35</v>
      </c>
      <c r="D19" s="19">
        <v>4</v>
      </c>
      <c r="E19" s="19">
        <v>6</v>
      </c>
      <c r="F19" s="19">
        <v>2</v>
      </c>
      <c r="G19" s="19">
        <v>3</v>
      </c>
      <c r="H19" s="19">
        <v>7</v>
      </c>
      <c r="I19" s="19">
        <v>6</v>
      </c>
      <c r="J19" s="19">
        <v>4</v>
      </c>
      <c r="K19" s="19">
        <v>1</v>
      </c>
      <c r="L19" s="19">
        <v>2</v>
      </c>
      <c r="Z19" s="60" t="s">
        <v>82</v>
      </c>
      <c r="AA19" s="61">
        <f>SUM(C19/C26)</f>
        <v>0.009088548428979486</v>
      </c>
    </row>
    <row r="20" spans="1:27" ht="15.75">
      <c r="A20" s="127" t="s">
        <v>50</v>
      </c>
      <c r="B20" s="123"/>
      <c r="C20" s="120">
        <f t="shared" si="3"/>
        <v>2340</v>
      </c>
      <c r="D20" s="19">
        <v>313</v>
      </c>
      <c r="E20" s="19">
        <v>325</v>
      </c>
      <c r="F20" s="19">
        <v>329</v>
      </c>
      <c r="G20" s="19">
        <v>279</v>
      </c>
      <c r="H20" s="19">
        <v>267</v>
      </c>
      <c r="I20" s="19">
        <v>268</v>
      </c>
      <c r="J20" s="19">
        <v>299</v>
      </c>
      <c r="K20" s="19">
        <v>24</v>
      </c>
      <c r="L20" s="19">
        <v>236</v>
      </c>
      <c r="Z20" s="62" t="s">
        <v>83</v>
      </c>
      <c r="AA20" s="63">
        <f>SUM(C20/C$26)</f>
        <v>0.6076343806803428</v>
      </c>
    </row>
    <row r="21" spans="1:27" ht="15.75">
      <c r="A21" s="127" t="s">
        <v>51</v>
      </c>
      <c r="B21" s="123"/>
      <c r="C21" s="120">
        <f t="shared" si="3"/>
        <v>1253</v>
      </c>
      <c r="D21" s="19">
        <v>141</v>
      </c>
      <c r="E21" s="19">
        <v>179</v>
      </c>
      <c r="F21" s="19">
        <v>142</v>
      </c>
      <c r="G21" s="19">
        <v>172</v>
      </c>
      <c r="H21" s="19">
        <v>136</v>
      </c>
      <c r="I21" s="19">
        <v>161</v>
      </c>
      <c r="J21" s="19">
        <v>123</v>
      </c>
      <c r="K21" s="19">
        <v>14</v>
      </c>
      <c r="L21" s="19">
        <v>185</v>
      </c>
      <c r="Z21" s="62" t="s">
        <v>84</v>
      </c>
      <c r="AA21" s="63">
        <f>SUM(C21/C$26)</f>
        <v>0.3253700337574656</v>
      </c>
    </row>
    <row r="22" spans="1:27" ht="15.75">
      <c r="A22" s="127" t="s">
        <v>52</v>
      </c>
      <c r="B22" s="123"/>
      <c r="C22" s="120">
        <f t="shared" si="3"/>
        <v>41</v>
      </c>
      <c r="D22" s="19">
        <v>3</v>
      </c>
      <c r="E22" s="19">
        <v>6</v>
      </c>
      <c r="F22" s="19">
        <v>15</v>
      </c>
      <c r="G22" s="19">
        <v>4</v>
      </c>
      <c r="H22" s="19">
        <v>2</v>
      </c>
      <c r="I22" s="19">
        <v>2</v>
      </c>
      <c r="J22" s="19">
        <v>5</v>
      </c>
      <c r="K22" s="19">
        <v>1</v>
      </c>
      <c r="L22" s="19">
        <v>3</v>
      </c>
      <c r="Z22" s="62" t="s">
        <v>85</v>
      </c>
      <c r="AA22" s="63">
        <f>SUM(C22/C$26)</f>
        <v>0.010646585302518826</v>
      </c>
    </row>
    <row r="23" spans="1:27" ht="15.75">
      <c r="A23" s="127" t="s">
        <v>53</v>
      </c>
      <c r="B23" s="123"/>
      <c r="C23" s="120">
        <f t="shared" si="3"/>
        <v>31</v>
      </c>
      <c r="D23" s="19">
        <v>0</v>
      </c>
      <c r="E23" s="19">
        <v>4</v>
      </c>
      <c r="F23" s="19">
        <v>2</v>
      </c>
      <c r="G23" s="19">
        <v>3</v>
      </c>
      <c r="H23" s="19">
        <v>8</v>
      </c>
      <c r="I23" s="19">
        <v>8</v>
      </c>
      <c r="J23" s="19">
        <v>0</v>
      </c>
      <c r="K23" s="19">
        <v>1</v>
      </c>
      <c r="L23" s="19">
        <v>5</v>
      </c>
      <c r="Z23" s="62" t="s">
        <v>86</v>
      </c>
      <c r="AA23" s="63">
        <f>SUM(C23/C$26)</f>
        <v>0.00804985717995326</v>
      </c>
    </row>
    <row r="24" spans="1:27" ht="15.75">
      <c r="A24" s="127" t="s">
        <v>54</v>
      </c>
      <c r="B24" s="123"/>
      <c r="C24" s="120">
        <f t="shared" si="3"/>
        <v>151</v>
      </c>
      <c r="D24" s="19">
        <v>12</v>
      </c>
      <c r="E24" s="19">
        <v>30</v>
      </c>
      <c r="F24" s="19">
        <v>15</v>
      </c>
      <c r="G24" s="19">
        <v>9</v>
      </c>
      <c r="H24" s="19">
        <v>19</v>
      </c>
      <c r="I24" s="19">
        <v>22</v>
      </c>
      <c r="J24" s="19">
        <v>24</v>
      </c>
      <c r="K24" s="19">
        <v>2</v>
      </c>
      <c r="L24" s="19">
        <v>18</v>
      </c>
      <c r="Z24" s="62" t="s">
        <v>87</v>
      </c>
      <c r="AA24" s="63">
        <f>SUM(C24/C$26)</f>
        <v>0.03921059465074007</v>
      </c>
    </row>
    <row r="25" spans="1:27" ht="15">
      <c r="A25" s="121"/>
      <c r="B25" s="123"/>
      <c r="C25" s="128"/>
      <c r="D25" s="16"/>
      <c r="E25" s="16"/>
      <c r="F25" s="16"/>
      <c r="G25" s="16"/>
      <c r="H25" s="16"/>
      <c r="I25" s="16"/>
      <c r="J25" s="16"/>
      <c r="K25" s="16"/>
      <c r="L25" s="16"/>
      <c r="Z25" s="62"/>
      <c r="AA25" s="63"/>
    </row>
    <row r="26" spans="1:27" ht="15.75">
      <c r="A26" s="121" t="s">
        <v>13</v>
      </c>
      <c r="B26" s="121"/>
      <c r="C26" s="120">
        <f>SUM(C19:C24)</f>
        <v>3851</v>
      </c>
      <c r="D26" s="16">
        <f>SUM(D19:D24)</f>
        <v>473</v>
      </c>
      <c r="E26" s="16">
        <f aca="true" t="shared" si="4" ref="E26:L26">SUM(E19:E24)</f>
        <v>550</v>
      </c>
      <c r="F26" s="16">
        <f t="shared" si="4"/>
        <v>505</v>
      </c>
      <c r="G26" s="16">
        <f t="shared" si="4"/>
        <v>470</v>
      </c>
      <c r="H26" s="16">
        <f t="shared" si="4"/>
        <v>439</v>
      </c>
      <c r="I26" s="16">
        <f t="shared" si="4"/>
        <v>467</v>
      </c>
      <c r="J26" s="16">
        <f t="shared" si="4"/>
        <v>455</v>
      </c>
      <c r="K26" s="16">
        <f t="shared" si="4"/>
        <v>43</v>
      </c>
      <c r="L26" s="16">
        <f t="shared" si="4"/>
        <v>449</v>
      </c>
      <c r="Z26" s="64" t="s">
        <v>88</v>
      </c>
      <c r="AA26" s="65">
        <f>SUM(AA19:AA24)</f>
        <v>0.9999999999999999</v>
      </c>
    </row>
    <row r="27" spans="1:27" s="2" customFormat="1" ht="15">
      <c r="A27" s="116"/>
      <c r="B27" s="129" t="s">
        <v>12</v>
      </c>
      <c r="C27" s="116">
        <f>COUNTIF(D27:L27,"OK")</f>
        <v>9</v>
      </c>
      <c r="D27" s="10" t="str">
        <f>IF(D26&lt;&gt;0,"OK","NO")</f>
        <v>OK</v>
      </c>
      <c r="E27" s="10" t="str">
        <f aca="true" t="shared" si="5" ref="E27:L27">IF(E26&lt;&gt;0,"OK","NO")</f>
        <v>OK</v>
      </c>
      <c r="F27" s="10" t="str">
        <f t="shared" si="5"/>
        <v>OK</v>
      </c>
      <c r="G27" s="10" t="str">
        <f t="shared" si="5"/>
        <v>OK</v>
      </c>
      <c r="H27" s="10" t="str">
        <f t="shared" si="5"/>
        <v>OK</v>
      </c>
      <c r="I27" s="10" t="str">
        <f t="shared" si="5"/>
        <v>OK</v>
      </c>
      <c r="J27" s="10" t="str">
        <f t="shared" si="5"/>
        <v>OK</v>
      </c>
      <c r="K27" s="10" t="str">
        <f t="shared" si="5"/>
        <v>OK</v>
      </c>
      <c r="L27" s="10" t="str">
        <f t="shared" si="5"/>
        <v>OK</v>
      </c>
      <c r="Z27"/>
      <c r="AA27"/>
    </row>
    <row r="28" spans="1:12" ht="15">
      <c r="A28" s="121"/>
      <c r="B28" s="121"/>
      <c r="C28" s="122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21" t="s">
        <v>14</v>
      </c>
      <c r="B29" s="121"/>
      <c r="C29" s="122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30" t="str">
        <f aca="true" t="shared" si="6" ref="A30:A35">A19</f>
        <v>1 - TEONESTO FRANCHINO</v>
      </c>
      <c r="B30" s="123"/>
      <c r="C30" s="120">
        <f aca="true" t="shared" si="7" ref="C30:C35">SUM(D30:L30)</f>
        <v>12</v>
      </c>
      <c r="D30" s="19">
        <v>1</v>
      </c>
      <c r="E30" s="19">
        <v>2</v>
      </c>
      <c r="F30" s="19">
        <v>0</v>
      </c>
      <c r="G30" s="19">
        <v>0</v>
      </c>
      <c r="H30" s="19">
        <v>4</v>
      </c>
      <c r="I30" s="19">
        <v>2</v>
      </c>
      <c r="J30" s="19">
        <v>2</v>
      </c>
      <c r="K30" s="19">
        <v>1</v>
      </c>
      <c r="L30" s="19">
        <v>0</v>
      </c>
    </row>
    <row r="31" spans="1:12" ht="15.75">
      <c r="A31" s="130" t="str">
        <f t="shared" si="6"/>
        <v>2 - RENZO MASOERO</v>
      </c>
      <c r="B31" s="123"/>
      <c r="C31" s="120">
        <f t="shared" si="7"/>
        <v>335</v>
      </c>
      <c r="D31" s="19">
        <v>53</v>
      </c>
      <c r="E31" s="19">
        <v>53</v>
      </c>
      <c r="F31" s="19">
        <v>50</v>
      </c>
      <c r="G31" s="19">
        <v>30</v>
      </c>
      <c r="H31" s="19">
        <v>41</v>
      </c>
      <c r="I31" s="19">
        <v>27</v>
      </c>
      <c r="J31" s="19">
        <v>52</v>
      </c>
      <c r="K31" s="19">
        <v>2</v>
      </c>
      <c r="L31" s="19">
        <v>27</v>
      </c>
    </row>
    <row r="32" spans="1:12" ht="15.75">
      <c r="A32" s="130" t="str">
        <f t="shared" si="6"/>
        <v>3 - FRANCESCO CARCO'</v>
      </c>
      <c r="B32" s="123"/>
      <c r="C32" s="120">
        <f t="shared" si="7"/>
        <v>435</v>
      </c>
      <c r="D32" s="19">
        <v>60</v>
      </c>
      <c r="E32" s="19">
        <v>74</v>
      </c>
      <c r="F32" s="19">
        <v>52</v>
      </c>
      <c r="G32" s="19">
        <v>45</v>
      </c>
      <c r="H32" s="19">
        <v>52</v>
      </c>
      <c r="I32" s="19">
        <v>61</v>
      </c>
      <c r="J32" s="19">
        <v>40</v>
      </c>
      <c r="K32" s="19">
        <v>4</v>
      </c>
      <c r="L32" s="19">
        <v>47</v>
      </c>
    </row>
    <row r="33" spans="1:12" ht="15.75">
      <c r="A33" s="130" t="str">
        <f t="shared" si="6"/>
        <v>4 - RENZO DEBIANCHI</v>
      </c>
      <c r="B33" s="123"/>
      <c r="C33" s="120">
        <f t="shared" si="7"/>
        <v>14</v>
      </c>
      <c r="D33" s="19">
        <v>1</v>
      </c>
      <c r="E33" s="19">
        <v>3</v>
      </c>
      <c r="F33" s="19">
        <v>3</v>
      </c>
      <c r="G33" s="19">
        <v>1</v>
      </c>
      <c r="H33" s="19">
        <v>1</v>
      </c>
      <c r="I33" s="19">
        <v>0</v>
      </c>
      <c r="J33" s="19">
        <v>2</v>
      </c>
      <c r="K33" s="19">
        <v>1</v>
      </c>
      <c r="L33" s="19">
        <v>2</v>
      </c>
    </row>
    <row r="34" spans="1:12" ht="15.75">
      <c r="A34" s="130" t="str">
        <f t="shared" si="6"/>
        <v>5 - ANGELO BRESCIANI</v>
      </c>
      <c r="B34" s="123"/>
      <c r="C34" s="120">
        <f t="shared" si="7"/>
        <v>4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2</v>
      </c>
      <c r="J34" s="19">
        <v>0</v>
      </c>
      <c r="K34" s="19">
        <v>0</v>
      </c>
      <c r="L34" s="19">
        <v>1</v>
      </c>
    </row>
    <row r="35" spans="1:12" ht="15.75">
      <c r="A35" s="130" t="str">
        <f t="shared" si="6"/>
        <v>6 - GIAN MARIO FERRARIS</v>
      </c>
      <c r="B35" s="123"/>
      <c r="C35" s="120">
        <f t="shared" si="7"/>
        <v>13</v>
      </c>
      <c r="D35" s="19">
        <v>2</v>
      </c>
      <c r="E35" s="19">
        <v>1</v>
      </c>
      <c r="F35" s="19">
        <v>1</v>
      </c>
      <c r="G35" s="19">
        <v>0</v>
      </c>
      <c r="H35" s="19">
        <v>3</v>
      </c>
      <c r="I35" s="19">
        <v>1</v>
      </c>
      <c r="J35" s="19">
        <v>2</v>
      </c>
      <c r="K35" s="19">
        <v>0</v>
      </c>
      <c r="L35" s="19">
        <v>3</v>
      </c>
    </row>
    <row r="36" spans="1:12" ht="15">
      <c r="A36" s="121"/>
      <c r="B36" s="121"/>
      <c r="C36" s="122"/>
      <c r="D36" s="121"/>
      <c r="E36" s="121"/>
      <c r="F36" s="121"/>
      <c r="G36" s="121"/>
      <c r="H36" s="121"/>
      <c r="I36" s="121"/>
      <c r="J36" s="121"/>
      <c r="K36" s="121"/>
      <c r="L36" s="16"/>
    </row>
    <row r="37" spans="1:27" ht="15.75">
      <c r="A37" s="121" t="s">
        <v>78</v>
      </c>
      <c r="B37" s="121"/>
      <c r="C37" s="131">
        <f>SUM(D37:L37)</f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Z37" s="66" t="s">
        <v>81</v>
      </c>
      <c r="AA37" s="59">
        <f>SUM(C37/C13)</f>
        <v>0</v>
      </c>
    </row>
    <row r="38" spans="1:12" ht="15">
      <c r="A38" s="132" t="s">
        <v>92</v>
      </c>
      <c r="B38" s="123"/>
      <c r="C38" s="133">
        <f>SUM(C13-C16-C26-C37)</f>
        <v>0</v>
      </c>
      <c r="D38" s="133">
        <f>SUM(D13-D16-D26-D37)</f>
        <v>0</v>
      </c>
      <c r="E38" s="133">
        <f aca="true" t="shared" si="8" ref="E38:L38">SUM(E13-E16-E26-E37)</f>
        <v>0</v>
      </c>
      <c r="F38" s="133">
        <f t="shared" si="8"/>
        <v>0</v>
      </c>
      <c r="G38" s="133">
        <f t="shared" si="8"/>
        <v>0</v>
      </c>
      <c r="H38" s="133">
        <f t="shared" si="8"/>
        <v>0</v>
      </c>
      <c r="I38" s="133">
        <f t="shared" si="8"/>
        <v>0</v>
      </c>
      <c r="J38" s="133">
        <f t="shared" si="8"/>
        <v>0</v>
      </c>
      <c r="K38" s="133">
        <f t="shared" si="8"/>
        <v>0</v>
      </c>
      <c r="L38" s="133">
        <f t="shared" si="8"/>
        <v>0</v>
      </c>
    </row>
  </sheetData>
  <sheetProtection/>
  <mergeCells count="5">
    <mergeCell ref="A4:C4"/>
    <mergeCell ref="F2:I2"/>
    <mergeCell ref="A1:C1"/>
    <mergeCell ref="A2:C2"/>
    <mergeCell ref="A3:C3"/>
  </mergeCells>
  <conditionalFormatting sqref="C38:L38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38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V34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138" t="str">
        <f>'Raccolta voti lista'!B1</f>
        <v>ELEZIONE DIRETTA DEL PRESIDENTE DELLA PROVINCIA</v>
      </c>
      <c r="B1" s="138"/>
      <c r="C1" s="138"/>
      <c r="D1" s="138"/>
      <c r="E1" s="138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8">
      <c r="A2" s="138" t="str">
        <f>'Raccolta voti lista'!B2</f>
        <v>E DEL CONSIGLIO PROVINCIALE DI VERCELLI</v>
      </c>
      <c r="B2" s="138"/>
      <c r="C2" s="138"/>
      <c r="D2" s="138"/>
      <c r="E2" s="138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8">
      <c r="A3" s="139" t="str">
        <f>'Raccolta voti lista'!B3</f>
        <v>COLLEGIO UNINOMINALE PROVINCIALE VERCELLI IV</v>
      </c>
      <c r="B3" s="139"/>
      <c r="C3" s="139"/>
      <c r="D3" s="139"/>
      <c r="E3" s="13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8">
      <c r="A4" s="138" t="str">
        <f>'Raccolta voti lista'!B4</f>
        <v>DI DOMENICA 27  E LUNEDI' 28 MAGGIO 2007</v>
      </c>
      <c r="B4" s="138"/>
      <c r="C4" s="138"/>
      <c r="D4" s="138"/>
      <c r="E4" s="138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138" t="s">
        <v>23</v>
      </c>
      <c r="B5" s="138"/>
      <c r="C5" s="138"/>
      <c r="D5" s="138"/>
      <c r="E5" s="13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27"/>
      <c r="B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8">
      <c r="A7" s="49" t="s">
        <v>28</v>
      </c>
      <c r="B7" s="48" t="s">
        <v>29</v>
      </c>
      <c r="C7" s="48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27"/>
      <c r="B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29" customFormat="1" ht="53.25" customHeight="1">
      <c r="A9" s="30" t="str">
        <f>'Raccolta voti Pres.'!A19</f>
        <v>1 - TEONESTO FRANCHINO</v>
      </c>
      <c r="B9" s="67">
        <f>'Raccolta voti Pres.'!C19</f>
        <v>35</v>
      </c>
      <c r="C9" s="68">
        <f>'Raccolta voti Pres.'!AA19</f>
        <v>0.009088548428979486</v>
      </c>
      <c r="D9" s="28"/>
      <c r="E9" s="52" t="s">
        <v>25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29" customFormat="1" ht="53.25" customHeight="1">
      <c r="A10" s="30" t="str">
        <f>'Raccolta voti Pres.'!A20</f>
        <v>2 - RENZO MASOERO</v>
      </c>
      <c r="B10" s="67">
        <f>'Raccolta voti Pres.'!C20</f>
        <v>2340</v>
      </c>
      <c r="C10" s="68">
        <f>'Raccolta voti Pres.'!AA20</f>
        <v>0.6076343806803428</v>
      </c>
      <c r="D10" s="28"/>
      <c r="E10" s="52" t="s">
        <v>25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29" customFormat="1" ht="53.25" customHeight="1">
      <c r="A11" s="30" t="str">
        <f>'Raccolta voti Pres.'!A21</f>
        <v>3 - FRANCESCO CARCO'</v>
      </c>
      <c r="B11" s="67">
        <f>'Raccolta voti Pres.'!C21</f>
        <v>1253</v>
      </c>
      <c r="C11" s="68">
        <f>'Raccolta voti Pres.'!AA21</f>
        <v>0.3253700337574656</v>
      </c>
      <c r="D11" s="28"/>
      <c r="E11" s="52" t="s">
        <v>25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29" customFormat="1" ht="53.25" customHeight="1">
      <c r="A12" s="30" t="str">
        <f>'Raccolta voti Pres.'!A22</f>
        <v>4 - RENZO DEBIANCHI</v>
      </c>
      <c r="B12" s="67">
        <f>'Raccolta voti Pres.'!C22</f>
        <v>41</v>
      </c>
      <c r="C12" s="68">
        <f>'Raccolta voti Pres.'!AA22</f>
        <v>0.010646585302518826</v>
      </c>
      <c r="D12" s="28"/>
      <c r="E12" s="52" t="s">
        <v>25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9" customFormat="1" ht="53.25" customHeight="1">
      <c r="A13" s="30" t="str">
        <f>'Raccolta voti Pres.'!A23</f>
        <v>5 - ANGELO BRESCIANI</v>
      </c>
      <c r="B13" s="67">
        <f>'Raccolta voti Pres.'!C23</f>
        <v>31</v>
      </c>
      <c r="C13" s="68">
        <f>'Raccolta voti Pres.'!AA23</f>
        <v>0.00804985717995326</v>
      </c>
      <c r="D13" s="28"/>
      <c r="E13" s="52" t="s">
        <v>25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9" customFormat="1" ht="53.25" customHeight="1">
      <c r="A14" s="30" t="str">
        <f>'Raccolta voti Pres.'!A24</f>
        <v>6 - GIAN MARIO FERRARIS</v>
      </c>
      <c r="B14" s="67">
        <f>'Raccolta voti Pres.'!C24</f>
        <v>151</v>
      </c>
      <c r="C14" s="68">
        <f>'Raccolta voti Pres.'!AA24</f>
        <v>0.03921059465074007</v>
      </c>
      <c r="D14" s="28"/>
      <c r="E14" s="52" t="s">
        <v>25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8">
      <c r="A15" s="25"/>
      <c r="B15" s="26"/>
      <c r="C15" s="69"/>
      <c r="D15" s="25"/>
      <c r="E15" s="5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25.5">
      <c r="A16" s="70" t="str">
        <f>'Raccolta voti Pres.'!A26</f>
        <v>Totale voti validi</v>
      </c>
      <c r="B16" s="71">
        <f>'Raccolta voti Pres.'!C26</f>
        <v>3851</v>
      </c>
      <c r="C16" s="51">
        <f>'Raccolta voti Pres.'!AA26</f>
        <v>0.9999999999999999</v>
      </c>
      <c r="D16" s="25"/>
      <c r="E16" s="52" t="s">
        <v>25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.75">
      <c r="A18" s="25"/>
      <c r="B18" s="53" t="s">
        <v>11</v>
      </c>
      <c r="C18" s="45">
        <f>'Raccolta voti Pres.'!$C$27</f>
        <v>9</v>
      </c>
      <c r="D18" s="45" t="s">
        <v>24</v>
      </c>
      <c r="E18" s="45">
        <v>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</sheetData>
  <sheetProtection/>
  <mergeCells count="5">
    <mergeCell ref="A5:E5"/>
    <mergeCell ref="A1:E1"/>
    <mergeCell ref="A2:E2"/>
    <mergeCell ref="A3:E3"/>
    <mergeCell ref="A4:E4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V45"/>
  <sheetViews>
    <sheetView zoomScale="75" zoomScaleNormal="75" workbookViewId="0" topLeftCell="A1">
      <selection activeCell="A3" sqref="A3:E3"/>
    </sheetView>
  </sheetViews>
  <sheetFormatPr defaultColWidth="9.140625" defaultRowHeight="12.75"/>
  <cols>
    <col min="1" max="1" width="36.7109375" style="112" customWidth="1"/>
    <col min="2" max="2" width="14.00390625" style="0" customWidth="1"/>
    <col min="3" max="3" width="16.140625" style="0" customWidth="1"/>
  </cols>
  <sheetData>
    <row r="1" spans="1:21" ht="15.75">
      <c r="A1" s="141" t="str">
        <f>'Raccolta voti Pres.'!A1</f>
        <v>ELEZIONE DIRETTA DEL PRESIDENTE DELLA PROVINCIA</v>
      </c>
      <c r="B1" s="141"/>
      <c r="C1" s="141"/>
      <c r="D1" s="141"/>
      <c r="E1" s="14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>
      <c r="A2" s="141" t="str">
        <f>'Raccolta voti Pres.'!A2</f>
        <v>E DEL CONSIGLIO PROVINCIALE DI VERCELLI</v>
      </c>
      <c r="B2" s="141"/>
      <c r="C2" s="141"/>
      <c r="D2" s="141"/>
      <c r="E2" s="14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.75">
      <c r="A3" s="142" t="str">
        <f>'Raccolta voti Pres.'!A3</f>
        <v>COLLEGIO UNINOMINALE PROVINCIALE VERCELLI IV</v>
      </c>
      <c r="B3" s="142"/>
      <c r="C3" s="142"/>
      <c r="D3" s="142"/>
      <c r="E3" s="14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>
      <c r="A4" s="141" t="str">
        <f>'Raccolta voti Pres.'!A4</f>
        <v>DI DOMENICA 27  E LUNEDI' 28 MAGGIO 2007</v>
      </c>
      <c r="B4" s="141"/>
      <c r="C4" s="141"/>
      <c r="D4" s="141"/>
      <c r="E4" s="14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11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>
      <c r="A6" s="11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111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2.75">
      <c r="A8" s="11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2.75">
      <c r="A9" s="11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2.75">
      <c r="A10" s="1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2.75">
      <c r="A11" s="11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2.75">
      <c r="A12" s="11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2.75">
      <c r="A13" s="11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2.75">
      <c r="A14" s="11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2.75">
      <c r="A15" s="11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2.75">
      <c r="A16" s="11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2.75">
      <c r="A17" s="11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2.75">
      <c r="A18" s="11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2.75">
      <c r="A19" s="11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.75">
      <c r="A20" s="11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2.75">
      <c r="A21" s="11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2.75">
      <c r="A22" s="11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.75">
      <c r="A23" s="11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2.75">
      <c r="A24" s="1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2.75">
      <c r="A25" s="11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1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11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11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11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>
      <c r="A30" s="11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111"/>
      <c r="B31" s="25"/>
      <c r="C31" s="140" t="s">
        <v>27</v>
      </c>
      <c r="D31" s="140"/>
      <c r="E31" s="140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5.75">
      <c r="A32" s="111"/>
      <c r="B32" s="25"/>
      <c r="C32" s="46">
        <f>'Riepil. voti Pres.'!$C$18</f>
        <v>9</v>
      </c>
      <c r="D32" s="45" t="s">
        <v>26</v>
      </c>
      <c r="E32" s="47">
        <f>'Riepil. voti Pres.'!$E$18</f>
        <v>9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>
      <c r="A33" s="11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>
      <c r="A34" s="11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2" ht="12.75">
      <c r="A35" s="11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11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111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11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11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11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11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1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6" ht="12.75">
      <c r="A43" s="11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2.75">
      <c r="A44" s="1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2.75">
      <c r="A45" s="11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</sheetData>
  <sheetProtection/>
  <mergeCells count="5">
    <mergeCell ref="C31:E31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N44"/>
  <sheetViews>
    <sheetView zoomScale="75" zoomScaleNormal="75" workbookViewId="0" topLeftCell="A4">
      <selection activeCell="J36" sqref="J36"/>
    </sheetView>
  </sheetViews>
  <sheetFormatPr defaultColWidth="9.140625" defaultRowHeight="12.75"/>
  <cols>
    <col min="1" max="1" width="8.8515625" style="1" customWidth="1"/>
    <col min="2" max="2" width="61.57421875" style="1" customWidth="1"/>
    <col min="3" max="3" width="8.28125" style="2" customWidth="1"/>
    <col min="4" max="12" width="7.140625" style="2" customWidth="1"/>
    <col min="13" max="16384" width="8.8515625" style="2" customWidth="1"/>
  </cols>
  <sheetData>
    <row r="1" spans="1:12" ht="15.75">
      <c r="A1" s="116"/>
      <c r="B1" s="117" t="str">
        <f>'Raccolta voti Pres.'!A1</f>
        <v>ELEZIONE DIRETTA DEL PRESIDENTE DELLA PROVINCIA</v>
      </c>
      <c r="C1" s="118"/>
      <c r="D1" s="118"/>
      <c r="E1" s="118"/>
      <c r="F1" s="118"/>
      <c r="G1" s="118"/>
      <c r="H1" s="118"/>
      <c r="I1" s="118"/>
      <c r="J1" s="118"/>
      <c r="K1" s="118"/>
      <c r="L1" s="3"/>
    </row>
    <row r="2" spans="1:12" ht="15.75">
      <c r="A2" s="116"/>
      <c r="B2" s="119" t="str">
        <f>'Raccolta voti Pres.'!A2</f>
        <v>E DEL CONSIGLIO PROVINCIALE DI VERCELLI</v>
      </c>
      <c r="C2" s="143" t="s">
        <v>10</v>
      </c>
      <c r="D2" s="143"/>
      <c r="E2" s="143"/>
      <c r="F2" s="143"/>
      <c r="G2" s="143"/>
      <c r="H2" s="143"/>
      <c r="I2" s="143"/>
      <c r="J2" s="143"/>
      <c r="K2" s="143"/>
      <c r="L2" s="3"/>
    </row>
    <row r="3" spans="1:12" ht="15.75">
      <c r="A3" s="116"/>
      <c r="B3" s="134" t="str">
        <f>'Raccolta voti Pres.'!A3</f>
        <v>COLLEGIO UNINOMINALE PROVINCIALE VERCELLI IV</v>
      </c>
      <c r="C3" s="114"/>
      <c r="D3" s="114"/>
      <c r="E3" s="114"/>
      <c r="F3" s="114"/>
      <c r="G3" s="114"/>
      <c r="H3" s="114"/>
      <c r="I3" s="114"/>
      <c r="J3" s="114"/>
      <c r="K3" s="114"/>
      <c r="L3" s="3"/>
    </row>
    <row r="4" spans="1:12" ht="15.75">
      <c r="A4" s="116"/>
      <c r="B4" s="119" t="str">
        <f>'Raccolta voti Pres.'!A4</f>
        <v>DI DOMENICA 27  E LUNEDI' 28 MAGGIO 2007</v>
      </c>
      <c r="C4" s="118"/>
      <c r="D4" s="118"/>
      <c r="E4" s="118"/>
      <c r="F4" s="118"/>
      <c r="G4" s="118"/>
      <c r="H4" s="118"/>
      <c r="I4" s="118"/>
      <c r="J4" s="118"/>
      <c r="K4" s="118"/>
      <c r="L4" s="3"/>
    </row>
    <row r="5" spans="1:12" ht="15.75">
      <c r="A5" s="116"/>
      <c r="B5" s="119"/>
      <c r="C5" s="116"/>
      <c r="D5" s="116" t="s">
        <v>11</v>
      </c>
      <c r="E5" s="116"/>
      <c r="F5" s="116"/>
      <c r="G5" s="116"/>
      <c r="H5" s="116"/>
      <c r="I5" s="116"/>
      <c r="J5" s="116"/>
      <c r="K5" s="116"/>
      <c r="L5" s="3"/>
    </row>
    <row r="6" spans="1:14" s="3" customFormat="1" ht="15.75">
      <c r="A6" s="116"/>
      <c r="B6" s="116"/>
      <c r="C6" s="116" t="s">
        <v>4</v>
      </c>
      <c r="D6" s="120">
        <v>1</v>
      </c>
      <c r="E6" s="120">
        <v>10</v>
      </c>
      <c r="F6" s="120">
        <v>11</v>
      </c>
      <c r="G6" s="120">
        <v>12</v>
      </c>
      <c r="H6" s="120">
        <v>15</v>
      </c>
      <c r="I6" s="120">
        <v>16</v>
      </c>
      <c r="J6" s="120">
        <v>17</v>
      </c>
      <c r="K6" s="120">
        <v>35</v>
      </c>
      <c r="L6" s="120">
        <v>48</v>
      </c>
      <c r="N6" s="20"/>
    </row>
    <row r="7" spans="1:12" s="3" customFormat="1" ht="15.75">
      <c r="A7" s="117" t="str">
        <f>'Raccolta voti Pres.'!A8</f>
        <v>Iscritti</v>
      </c>
      <c r="B7" s="116" t="str">
        <f>'Raccolta voti Pres.'!B8</f>
        <v>M</v>
      </c>
      <c r="C7" s="117">
        <f>'Raccolta voti Pres.'!C8</f>
        <v>3002</v>
      </c>
      <c r="D7" s="116">
        <f>'Raccolta voti Pres.'!D8</f>
        <v>399</v>
      </c>
      <c r="E7" s="116">
        <f>'Raccolta voti Pres.'!E8</f>
        <v>421</v>
      </c>
      <c r="F7" s="116">
        <f>'Raccolta voti Pres.'!F8</f>
        <v>392</v>
      </c>
      <c r="G7" s="116">
        <f>'Raccolta voti Pres.'!G8</f>
        <v>408</v>
      </c>
      <c r="H7" s="116">
        <f>'Raccolta voti Pres.'!H8</f>
        <v>349</v>
      </c>
      <c r="I7" s="116">
        <f>'Raccolta voti Pres.'!I8</f>
        <v>345</v>
      </c>
      <c r="J7" s="116">
        <f>'Raccolta voti Pres.'!J8</f>
        <v>334</v>
      </c>
      <c r="K7" s="116">
        <f>'Raccolta voti Pres.'!K8</f>
        <v>1</v>
      </c>
      <c r="L7" s="116">
        <f>'Raccolta voti Pres.'!L8</f>
        <v>353</v>
      </c>
    </row>
    <row r="8" spans="1:12" s="3" customFormat="1" ht="15.75">
      <c r="A8" s="116"/>
      <c r="B8" s="116" t="str">
        <f>'Raccolta voti Pres.'!B9</f>
        <v>F</v>
      </c>
      <c r="C8" s="117">
        <f>'Raccolta voti Pres.'!C9</f>
        <v>3581</v>
      </c>
      <c r="D8" s="116">
        <f>'Raccolta voti Pres.'!D9</f>
        <v>474</v>
      </c>
      <c r="E8" s="116">
        <f>'Raccolta voti Pres.'!E9</f>
        <v>489</v>
      </c>
      <c r="F8" s="116">
        <f>'Raccolta voti Pres.'!F9</f>
        <v>493</v>
      </c>
      <c r="G8" s="116">
        <f>'Raccolta voti Pres.'!G9</f>
        <v>459</v>
      </c>
      <c r="H8" s="116">
        <f>'Raccolta voti Pres.'!H9</f>
        <v>407</v>
      </c>
      <c r="I8" s="116">
        <f>'Raccolta voti Pres.'!I9</f>
        <v>427</v>
      </c>
      <c r="J8" s="116">
        <f>'Raccolta voti Pres.'!J9</f>
        <v>399</v>
      </c>
      <c r="K8" s="116">
        <f>'Raccolta voti Pres.'!K9</f>
        <v>0</v>
      </c>
      <c r="L8" s="116">
        <f>'Raccolta voti Pres.'!L9</f>
        <v>433</v>
      </c>
    </row>
    <row r="9" spans="1:12" s="3" customFormat="1" ht="15.75">
      <c r="A9" s="116"/>
      <c r="B9" s="116" t="str">
        <f>'Raccolta voti Pres.'!B10</f>
        <v>Totale</v>
      </c>
      <c r="C9" s="117">
        <f>'Raccolta voti Pres.'!C10</f>
        <v>6583</v>
      </c>
      <c r="D9" s="116">
        <f>'Raccolta voti Pres.'!D10</f>
        <v>873</v>
      </c>
      <c r="E9" s="116">
        <f>'Raccolta voti Pres.'!E10</f>
        <v>910</v>
      </c>
      <c r="F9" s="116">
        <f>'Raccolta voti Pres.'!F10</f>
        <v>885</v>
      </c>
      <c r="G9" s="116">
        <f>'Raccolta voti Pres.'!G10</f>
        <v>867</v>
      </c>
      <c r="H9" s="116">
        <f>'Raccolta voti Pres.'!H10</f>
        <v>756</v>
      </c>
      <c r="I9" s="116">
        <f>'Raccolta voti Pres.'!I10</f>
        <v>772</v>
      </c>
      <c r="J9" s="116">
        <f>'Raccolta voti Pres.'!J10</f>
        <v>733</v>
      </c>
      <c r="K9" s="116">
        <f>'Raccolta voti Pres.'!K10</f>
        <v>1</v>
      </c>
      <c r="L9" s="116">
        <f>'Raccolta voti Pres.'!L10</f>
        <v>786</v>
      </c>
    </row>
    <row r="10" spans="1:12" s="3" customFormat="1" ht="15.75">
      <c r="A10" s="14" t="str">
        <f>'Raccolta voti Pres.'!A11</f>
        <v>Votanti</v>
      </c>
      <c r="B10" s="3" t="str">
        <f>'Raccolta voti Pres.'!B11</f>
        <v>M</v>
      </c>
      <c r="C10" s="14">
        <f>'Raccolta voti Pres.'!C11</f>
        <v>1896</v>
      </c>
      <c r="D10" s="116">
        <f>'Raccolta voti Pres.'!D11</f>
        <v>223</v>
      </c>
      <c r="E10" s="116">
        <f>'Raccolta voti Pres.'!E11</f>
        <v>268</v>
      </c>
      <c r="F10" s="116">
        <f>'Raccolta voti Pres.'!F11</f>
        <v>250</v>
      </c>
      <c r="G10" s="116">
        <f>'Raccolta voti Pres.'!G11</f>
        <v>248</v>
      </c>
      <c r="H10" s="116">
        <f>'Raccolta voti Pres.'!H11</f>
        <v>223</v>
      </c>
      <c r="I10" s="116">
        <f>'Raccolta voti Pres.'!I11</f>
        <v>217</v>
      </c>
      <c r="J10" s="116">
        <f>'Raccolta voti Pres.'!J11</f>
        <v>231</v>
      </c>
      <c r="K10" s="116">
        <f>'Raccolta voti Pres.'!K11</f>
        <v>25</v>
      </c>
      <c r="L10" s="116">
        <f>'Raccolta voti Pres.'!L11</f>
        <v>211</v>
      </c>
    </row>
    <row r="11" spans="2:12" s="3" customFormat="1" ht="15.75">
      <c r="B11" s="3" t="str">
        <f>'Raccolta voti Pres.'!B12</f>
        <v>F</v>
      </c>
      <c r="C11" s="14">
        <f>'Raccolta voti Pres.'!C12</f>
        <v>2162</v>
      </c>
      <c r="D11" s="116">
        <f>'Raccolta voti Pres.'!D12</f>
        <v>269</v>
      </c>
      <c r="E11" s="116">
        <f>'Raccolta voti Pres.'!E12</f>
        <v>306</v>
      </c>
      <c r="F11" s="116">
        <f>'Raccolta voti Pres.'!F12</f>
        <v>280</v>
      </c>
      <c r="G11" s="116">
        <f>'Raccolta voti Pres.'!G12</f>
        <v>256</v>
      </c>
      <c r="H11" s="116">
        <f>'Raccolta voti Pres.'!H12</f>
        <v>244</v>
      </c>
      <c r="I11" s="116">
        <f>'Raccolta voti Pres.'!I12</f>
        <v>280</v>
      </c>
      <c r="J11" s="116">
        <f>'Raccolta voti Pres.'!J12</f>
        <v>244</v>
      </c>
      <c r="K11" s="116">
        <f>'Raccolta voti Pres.'!K12</f>
        <v>21</v>
      </c>
      <c r="L11" s="116">
        <f>'Raccolta voti Pres.'!L12</f>
        <v>262</v>
      </c>
    </row>
    <row r="12" spans="2:12" s="3" customFormat="1" ht="15.75">
      <c r="B12" s="3" t="str">
        <f>'Raccolta voti Pres.'!B13</f>
        <v>Totale</v>
      </c>
      <c r="C12" s="14">
        <f>'Raccolta voti Pres.'!C13</f>
        <v>4058</v>
      </c>
      <c r="D12" s="116">
        <f>'Raccolta voti Pres.'!D13</f>
        <v>492</v>
      </c>
      <c r="E12" s="116">
        <f>'Raccolta voti Pres.'!E13</f>
        <v>574</v>
      </c>
      <c r="F12" s="116">
        <f>'Raccolta voti Pres.'!F13</f>
        <v>530</v>
      </c>
      <c r="G12" s="116">
        <f>'Raccolta voti Pres.'!G13</f>
        <v>504</v>
      </c>
      <c r="H12" s="116">
        <f>'Raccolta voti Pres.'!H13</f>
        <v>467</v>
      </c>
      <c r="I12" s="116">
        <f>'Raccolta voti Pres.'!I13</f>
        <v>497</v>
      </c>
      <c r="J12" s="116">
        <f>'Raccolta voti Pres.'!J13</f>
        <v>475</v>
      </c>
      <c r="K12" s="116">
        <f>'Raccolta voti Pres.'!K13</f>
        <v>46</v>
      </c>
      <c r="L12" s="116">
        <f>'Raccolta voti Pres.'!L13</f>
        <v>473</v>
      </c>
    </row>
    <row r="13" spans="1:12" s="3" customFormat="1" ht="15.75">
      <c r="A13" s="14"/>
      <c r="B13" s="3" t="str">
        <f>'Raccolta voti Pres.'!A14</f>
        <v>Schede bianche</v>
      </c>
      <c r="C13" s="14">
        <f>'Raccolta voti Pres.'!C14</f>
        <v>51</v>
      </c>
      <c r="D13" s="116">
        <f>'Raccolta voti Pres.'!D14</f>
        <v>5</v>
      </c>
      <c r="E13" s="116">
        <f>'Raccolta voti Pres.'!E14</f>
        <v>4</v>
      </c>
      <c r="F13" s="116">
        <f>'Raccolta voti Pres.'!F14</f>
        <v>8</v>
      </c>
      <c r="G13" s="116">
        <f>'Raccolta voti Pres.'!G14</f>
        <v>10</v>
      </c>
      <c r="H13" s="116">
        <f>'Raccolta voti Pres.'!H14</f>
        <v>2</v>
      </c>
      <c r="I13" s="116">
        <f>'Raccolta voti Pres.'!I14</f>
        <v>6</v>
      </c>
      <c r="J13" s="116">
        <f>'Raccolta voti Pres.'!J14</f>
        <v>7</v>
      </c>
      <c r="K13" s="116">
        <f>'Raccolta voti Pres.'!K14</f>
        <v>0</v>
      </c>
      <c r="L13" s="116">
        <f>'Raccolta voti Pres.'!L14</f>
        <v>9</v>
      </c>
    </row>
    <row r="14" spans="1:12" s="3" customFormat="1" ht="15.75">
      <c r="A14" s="14"/>
      <c r="B14" s="3" t="str">
        <f>'Raccolta voti Pres.'!A15</f>
        <v>Schede nulle</v>
      </c>
      <c r="C14" s="14">
        <f>'Raccolta voti Pres.'!C15</f>
        <v>156</v>
      </c>
      <c r="D14" s="116">
        <f>'Raccolta voti Pres.'!D15</f>
        <v>14</v>
      </c>
      <c r="E14" s="116">
        <f>'Raccolta voti Pres.'!E15</f>
        <v>20</v>
      </c>
      <c r="F14" s="116">
        <f>'Raccolta voti Pres.'!F15</f>
        <v>17</v>
      </c>
      <c r="G14" s="116">
        <f>'Raccolta voti Pres.'!G15</f>
        <v>24</v>
      </c>
      <c r="H14" s="116">
        <f>'Raccolta voti Pres.'!H15</f>
        <v>26</v>
      </c>
      <c r="I14" s="116">
        <f>'Raccolta voti Pres.'!I15</f>
        <v>24</v>
      </c>
      <c r="J14" s="116">
        <f>'Raccolta voti Pres.'!J15</f>
        <v>13</v>
      </c>
      <c r="K14" s="116">
        <f>'Raccolta voti Pres.'!K15</f>
        <v>3</v>
      </c>
      <c r="L14" s="116">
        <f>'Raccolta voti Pres.'!L15</f>
        <v>15</v>
      </c>
    </row>
    <row r="15" spans="1:12" s="3" customFormat="1" ht="15.75">
      <c r="A15" s="14"/>
      <c r="B15" s="3" t="str">
        <f>'Raccolta voti Pres.'!A16</f>
        <v>Totale voti non validi</v>
      </c>
      <c r="C15" s="14">
        <f>'Raccolta voti Pres.'!C16</f>
        <v>207</v>
      </c>
      <c r="D15" s="116">
        <f>'Raccolta voti Pres.'!D16</f>
        <v>19</v>
      </c>
      <c r="E15" s="116">
        <f>'Raccolta voti Pres.'!E16</f>
        <v>24</v>
      </c>
      <c r="F15" s="116">
        <f>'Raccolta voti Pres.'!F16</f>
        <v>25</v>
      </c>
      <c r="G15" s="116">
        <f>'Raccolta voti Pres.'!G16</f>
        <v>34</v>
      </c>
      <c r="H15" s="116">
        <f>'Raccolta voti Pres.'!H16</f>
        <v>28</v>
      </c>
      <c r="I15" s="116">
        <f>'Raccolta voti Pres.'!I16</f>
        <v>30</v>
      </c>
      <c r="J15" s="116">
        <f>'Raccolta voti Pres.'!J16</f>
        <v>20</v>
      </c>
      <c r="K15" s="116">
        <f>'Raccolta voti Pres.'!K16</f>
        <v>3</v>
      </c>
      <c r="L15" s="116">
        <f>'Raccolta voti Pres.'!L16</f>
        <v>24</v>
      </c>
    </row>
    <row r="16" spans="1:12" s="3" customFormat="1" ht="16.5" thickBot="1">
      <c r="A16" s="14"/>
      <c r="B16" s="15" t="s">
        <v>89</v>
      </c>
      <c r="C16" s="14">
        <f>SUM('Raccolta voti Pres.'!C30:C35)</f>
        <v>813</v>
      </c>
      <c r="D16" s="3">
        <f>SUM('Raccolta voti Pres.'!D30:D35)</f>
        <v>117</v>
      </c>
      <c r="E16" s="3">
        <f>SUM('Raccolta voti Pres.'!E30:E35)</f>
        <v>133</v>
      </c>
      <c r="F16" s="3">
        <f>SUM('Raccolta voti Pres.'!F30:F35)</f>
        <v>106</v>
      </c>
      <c r="G16" s="3">
        <f>SUM('Raccolta voti Pres.'!G30:G35)</f>
        <v>77</v>
      </c>
      <c r="H16" s="3">
        <f>SUM('Raccolta voti Pres.'!H30:H35)</f>
        <v>101</v>
      </c>
      <c r="I16" s="3">
        <f>SUM('Raccolta voti Pres.'!I30:I35)</f>
        <v>93</v>
      </c>
      <c r="J16" s="3">
        <f>SUM('Raccolta voti Pres.'!J30:J35)</f>
        <v>98</v>
      </c>
      <c r="K16" s="3">
        <f>SUM('Raccolta voti Pres.'!K30:K35)</f>
        <v>8</v>
      </c>
      <c r="L16" s="3">
        <f>SUM('Raccolta voti Pres.'!L30:L35)</f>
        <v>80</v>
      </c>
    </row>
    <row r="17" spans="1:12" s="3" customFormat="1" ht="16.5" thickBot="1">
      <c r="A17" s="14" t="s">
        <v>5</v>
      </c>
      <c r="B17" s="55" t="s">
        <v>30</v>
      </c>
      <c r="C17" s="14">
        <f>SUM(D17:L17)</f>
        <v>23</v>
      </c>
      <c r="D17" s="11">
        <v>3</v>
      </c>
      <c r="E17" s="11">
        <v>4</v>
      </c>
      <c r="F17" s="11">
        <v>2</v>
      </c>
      <c r="G17" s="11">
        <v>3</v>
      </c>
      <c r="H17" s="11">
        <v>3</v>
      </c>
      <c r="I17" s="11">
        <v>4</v>
      </c>
      <c r="J17" s="11">
        <v>2</v>
      </c>
      <c r="K17" s="11">
        <v>0</v>
      </c>
      <c r="L17" s="11">
        <v>2</v>
      </c>
    </row>
    <row r="18" spans="2:12" s="3" customFormat="1" ht="16.5" thickBot="1">
      <c r="B18" s="56" t="s">
        <v>31</v>
      </c>
      <c r="C18" s="14">
        <f aca="true" t="shared" si="0" ref="C18:C35">SUM(D18:L18)</f>
        <v>7</v>
      </c>
      <c r="D18" s="11">
        <v>0</v>
      </c>
      <c r="E18" s="11">
        <v>1</v>
      </c>
      <c r="F18" s="11">
        <v>1</v>
      </c>
      <c r="G18" s="11">
        <v>1</v>
      </c>
      <c r="H18" s="11">
        <v>1</v>
      </c>
      <c r="I18" s="11">
        <v>0</v>
      </c>
      <c r="J18" s="11">
        <v>2</v>
      </c>
      <c r="K18" s="11">
        <v>1</v>
      </c>
      <c r="L18" s="11">
        <v>0</v>
      </c>
    </row>
    <row r="19" spans="2:12" s="3" customFormat="1" ht="16.5" thickBot="1">
      <c r="B19" s="56" t="s">
        <v>32</v>
      </c>
      <c r="C19" s="14">
        <f t="shared" si="0"/>
        <v>51</v>
      </c>
      <c r="D19" s="11">
        <v>2</v>
      </c>
      <c r="E19" s="11">
        <v>3</v>
      </c>
      <c r="F19" s="11">
        <v>18</v>
      </c>
      <c r="G19" s="11">
        <v>10</v>
      </c>
      <c r="H19" s="11">
        <v>7</v>
      </c>
      <c r="I19" s="11">
        <v>2</v>
      </c>
      <c r="J19" s="11">
        <v>4</v>
      </c>
      <c r="K19" s="11">
        <v>0</v>
      </c>
      <c r="L19" s="11">
        <v>5</v>
      </c>
    </row>
    <row r="20" spans="2:12" s="3" customFormat="1" ht="16.5" thickBot="1">
      <c r="B20" s="56" t="s">
        <v>33</v>
      </c>
      <c r="C20" s="14">
        <f t="shared" si="0"/>
        <v>298</v>
      </c>
      <c r="D20" s="11">
        <v>44</v>
      </c>
      <c r="E20" s="11">
        <v>42</v>
      </c>
      <c r="F20" s="11">
        <v>35</v>
      </c>
      <c r="G20" s="11">
        <v>36</v>
      </c>
      <c r="H20" s="11">
        <v>30</v>
      </c>
      <c r="I20" s="11">
        <v>36</v>
      </c>
      <c r="J20" s="11">
        <v>40</v>
      </c>
      <c r="K20" s="11">
        <v>5</v>
      </c>
      <c r="L20" s="11">
        <v>30</v>
      </c>
    </row>
    <row r="21" spans="2:12" s="3" customFormat="1" ht="16.5" thickBot="1">
      <c r="B21" s="56" t="s">
        <v>34</v>
      </c>
      <c r="C21" s="14">
        <f t="shared" si="0"/>
        <v>61</v>
      </c>
      <c r="D21" s="11">
        <v>1</v>
      </c>
      <c r="E21" s="11">
        <v>11</v>
      </c>
      <c r="F21" s="11">
        <v>6</v>
      </c>
      <c r="G21" s="11">
        <v>8</v>
      </c>
      <c r="H21" s="11">
        <v>7</v>
      </c>
      <c r="I21" s="11">
        <v>5</v>
      </c>
      <c r="J21" s="11">
        <v>9</v>
      </c>
      <c r="K21" s="11">
        <v>1</v>
      </c>
      <c r="L21" s="11">
        <v>13</v>
      </c>
    </row>
    <row r="22" spans="2:12" s="3" customFormat="1" ht="16.5" thickBot="1">
      <c r="B22" s="56" t="s">
        <v>35</v>
      </c>
      <c r="C22" s="14">
        <f t="shared" si="0"/>
        <v>1080</v>
      </c>
      <c r="D22" s="11">
        <v>149</v>
      </c>
      <c r="E22" s="11">
        <v>149</v>
      </c>
      <c r="F22" s="11">
        <v>141</v>
      </c>
      <c r="G22" s="11">
        <v>150</v>
      </c>
      <c r="H22" s="11">
        <v>110</v>
      </c>
      <c r="I22" s="11">
        <v>133</v>
      </c>
      <c r="J22" s="11">
        <v>115</v>
      </c>
      <c r="K22" s="11">
        <v>12</v>
      </c>
      <c r="L22" s="11">
        <v>121</v>
      </c>
    </row>
    <row r="23" spans="2:12" s="3" customFormat="1" ht="16.5" thickBot="1">
      <c r="B23" s="56" t="s">
        <v>36</v>
      </c>
      <c r="C23" s="14">
        <f t="shared" si="0"/>
        <v>114</v>
      </c>
      <c r="D23" s="11">
        <v>12</v>
      </c>
      <c r="E23" s="11">
        <v>17</v>
      </c>
      <c r="F23" s="11">
        <v>13</v>
      </c>
      <c r="G23" s="11">
        <v>9</v>
      </c>
      <c r="H23" s="11">
        <v>23</v>
      </c>
      <c r="I23" s="11">
        <v>10</v>
      </c>
      <c r="J23" s="11">
        <v>22</v>
      </c>
      <c r="K23" s="11">
        <v>0</v>
      </c>
      <c r="L23" s="11">
        <v>8</v>
      </c>
    </row>
    <row r="24" spans="2:12" s="3" customFormat="1" ht="16.5" thickBot="1">
      <c r="B24" s="56" t="s">
        <v>37</v>
      </c>
      <c r="C24" s="14">
        <f t="shared" si="0"/>
        <v>2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</row>
    <row r="25" spans="2:12" s="3" customFormat="1" ht="16.5" thickBot="1">
      <c r="B25" s="56" t="s">
        <v>38</v>
      </c>
      <c r="C25" s="14">
        <f t="shared" si="0"/>
        <v>341</v>
      </c>
      <c r="D25" s="11">
        <v>47</v>
      </c>
      <c r="E25" s="11">
        <v>46</v>
      </c>
      <c r="F25" s="11">
        <v>57</v>
      </c>
      <c r="G25" s="11">
        <v>28</v>
      </c>
      <c r="H25" s="11">
        <v>42</v>
      </c>
      <c r="I25" s="11">
        <v>46</v>
      </c>
      <c r="J25" s="11">
        <v>46</v>
      </c>
      <c r="K25" s="11">
        <v>2</v>
      </c>
      <c r="L25" s="11">
        <v>27</v>
      </c>
    </row>
    <row r="26" spans="2:12" s="3" customFormat="1" ht="16.5" thickBot="1">
      <c r="B26" s="56" t="s">
        <v>39</v>
      </c>
      <c r="C26" s="14">
        <f t="shared" si="0"/>
        <v>43</v>
      </c>
      <c r="D26" s="11">
        <v>2</v>
      </c>
      <c r="E26" s="11">
        <v>3</v>
      </c>
      <c r="F26" s="11">
        <v>9</v>
      </c>
      <c r="G26" s="11">
        <v>5</v>
      </c>
      <c r="H26" s="11">
        <v>6</v>
      </c>
      <c r="I26" s="11">
        <v>7</v>
      </c>
      <c r="J26" s="11">
        <v>5</v>
      </c>
      <c r="K26" s="11">
        <v>1</v>
      </c>
      <c r="L26" s="11">
        <v>5</v>
      </c>
    </row>
    <row r="27" spans="2:12" s="3" customFormat="1" ht="16.5" thickBot="1">
      <c r="B27" s="56" t="s">
        <v>40</v>
      </c>
      <c r="C27" s="14">
        <f t="shared" si="0"/>
        <v>10</v>
      </c>
      <c r="D27" s="11">
        <v>3</v>
      </c>
      <c r="E27" s="11">
        <v>0</v>
      </c>
      <c r="F27" s="11">
        <v>1</v>
      </c>
      <c r="G27" s="11">
        <v>1</v>
      </c>
      <c r="H27" s="11">
        <v>0</v>
      </c>
      <c r="I27" s="11">
        <v>1</v>
      </c>
      <c r="J27" s="11">
        <v>4</v>
      </c>
      <c r="K27" s="11">
        <v>0</v>
      </c>
      <c r="L27" s="11">
        <v>0</v>
      </c>
    </row>
    <row r="28" spans="2:12" s="3" customFormat="1" ht="16.5" thickBot="1">
      <c r="B28" s="56" t="s">
        <v>48</v>
      </c>
      <c r="C28" s="14">
        <f t="shared" si="0"/>
        <v>51</v>
      </c>
      <c r="D28" s="11">
        <v>7</v>
      </c>
      <c r="E28" s="11">
        <v>9</v>
      </c>
      <c r="F28" s="11">
        <v>7</v>
      </c>
      <c r="G28" s="11">
        <v>7</v>
      </c>
      <c r="H28" s="11">
        <v>1</v>
      </c>
      <c r="I28" s="11">
        <v>8</v>
      </c>
      <c r="J28" s="11">
        <v>5</v>
      </c>
      <c r="K28" s="11">
        <v>0</v>
      </c>
      <c r="L28" s="11">
        <v>7</v>
      </c>
    </row>
    <row r="29" spans="2:12" s="3" customFormat="1" ht="16.5" thickBot="1">
      <c r="B29" s="56" t="s">
        <v>41</v>
      </c>
      <c r="C29" s="14">
        <f t="shared" si="0"/>
        <v>425</v>
      </c>
      <c r="D29" s="11">
        <v>49</v>
      </c>
      <c r="E29" s="11">
        <v>53</v>
      </c>
      <c r="F29" s="11">
        <v>35</v>
      </c>
      <c r="G29" s="11">
        <v>73</v>
      </c>
      <c r="H29" s="11">
        <v>53</v>
      </c>
      <c r="I29" s="11">
        <v>55</v>
      </c>
      <c r="J29" s="11">
        <v>41</v>
      </c>
      <c r="K29" s="11">
        <v>1</v>
      </c>
      <c r="L29" s="11">
        <v>65</v>
      </c>
    </row>
    <row r="30" spans="2:12" s="3" customFormat="1" ht="16.5" thickBot="1">
      <c r="B30" s="56" t="s">
        <v>42</v>
      </c>
      <c r="C30" s="14">
        <f t="shared" si="0"/>
        <v>235</v>
      </c>
      <c r="D30" s="11">
        <v>21</v>
      </c>
      <c r="E30" s="11">
        <v>26</v>
      </c>
      <c r="F30" s="11">
        <v>28</v>
      </c>
      <c r="G30" s="11">
        <v>35</v>
      </c>
      <c r="H30" s="11">
        <v>18</v>
      </c>
      <c r="I30" s="11">
        <v>27</v>
      </c>
      <c r="J30" s="11">
        <v>22</v>
      </c>
      <c r="K30" s="11">
        <v>9</v>
      </c>
      <c r="L30" s="11">
        <v>49</v>
      </c>
    </row>
    <row r="31" spans="2:12" s="3" customFormat="1" ht="16.5" thickBot="1">
      <c r="B31" s="56" t="s">
        <v>43</v>
      </c>
      <c r="C31" s="14">
        <f t="shared" si="0"/>
        <v>39</v>
      </c>
      <c r="D31" s="11">
        <v>4</v>
      </c>
      <c r="E31" s="11">
        <v>2</v>
      </c>
      <c r="F31" s="11">
        <v>5</v>
      </c>
      <c r="G31" s="11">
        <v>8</v>
      </c>
      <c r="H31" s="11">
        <v>7</v>
      </c>
      <c r="I31" s="11">
        <v>1</v>
      </c>
      <c r="J31" s="11">
        <v>4</v>
      </c>
      <c r="K31" s="11">
        <v>0</v>
      </c>
      <c r="L31" s="11">
        <v>8</v>
      </c>
    </row>
    <row r="32" spans="2:12" s="3" customFormat="1" ht="16.5" thickBot="1">
      <c r="B32" s="56" t="s">
        <v>44</v>
      </c>
      <c r="C32" s="14">
        <f t="shared" si="0"/>
        <v>67</v>
      </c>
      <c r="D32" s="11">
        <v>0</v>
      </c>
      <c r="E32" s="11">
        <v>15</v>
      </c>
      <c r="F32" s="11">
        <v>14</v>
      </c>
      <c r="G32" s="11">
        <v>4</v>
      </c>
      <c r="H32" s="11">
        <v>5</v>
      </c>
      <c r="I32" s="11">
        <v>9</v>
      </c>
      <c r="J32" s="11">
        <v>11</v>
      </c>
      <c r="K32" s="11">
        <v>0</v>
      </c>
      <c r="L32" s="11">
        <v>9</v>
      </c>
    </row>
    <row r="33" spans="2:12" s="3" customFormat="1" ht="16.5" thickBot="1">
      <c r="B33" s="55" t="s">
        <v>45</v>
      </c>
      <c r="C33" s="14">
        <f t="shared" si="0"/>
        <v>27</v>
      </c>
      <c r="D33" s="11">
        <v>2</v>
      </c>
      <c r="E33" s="11">
        <v>3</v>
      </c>
      <c r="F33" s="11">
        <v>12</v>
      </c>
      <c r="G33" s="11">
        <v>3</v>
      </c>
      <c r="H33" s="11">
        <v>1</v>
      </c>
      <c r="I33" s="11">
        <v>2</v>
      </c>
      <c r="J33" s="11">
        <v>3</v>
      </c>
      <c r="K33" s="11">
        <v>0</v>
      </c>
      <c r="L33" s="11">
        <v>1</v>
      </c>
    </row>
    <row r="34" spans="2:12" s="3" customFormat="1" ht="16.5" thickBot="1">
      <c r="B34" s="56" t="s">
        <v>46</v>
      </c>
      <c r="C34" s="14">
        <f t="shared" si="0"/>
        <v>26</v>
      </c>
      <c r="D34" s="11">
        <v>0</v>
      </c>
      <c r="E34" s="11">
        <v>4</v>
      </c>
      <c r="F34" s="11">
        <v>1</v>
      </c>
      <c r="G34" s="11">
        <v>2</v>
      </c>
      <c r="H34" s="11">
        <v>8</v>
      </c>
      <c r="I34" s="11">
        <v>6</v>
      </c>
      <c r="J34" s="11">
        <v>0</v>
      </c>
      <c r="K34" s="11">
        <v>1</v>
      </c>
      <c r="L34" s="11">
        <v>4</v>
      </c>
    </row>
    <row r="35" spans="2:12" s="3" customFormat="1" ht="16.5" thickBot="1">
      <c r="B35" s="56" t="s">
        <v>47</v>
      </c>
      <c r="C35" s="14">
        <f t="shared" si="0"/>
        <v>138</v>
      </c>
      <c r="D35" s="11">
        <v>10</v>
      </c>
      <c r="E35" s="11">
        <v>29</v>
      </c>
      <c r="F35" s="11">
        <v>14</v>
      </c>
      <c r="G35" s="11">
        <v>9</v>
      </c>
      <c r="H35" s="11">
        <v>16</v>
      </c>
      <c r="I35" s="11">
        <v>21</v>
      </c>
      <c r="J35" s="11">
        <v>22</v>
      </c>
      <c r="K35" s="11">
        <v>2</v>
      </c>
      <c r="L35" s="11">
        <v>15</v>
      </c>
    </row>
    <row r="36" spans="2:12" s="3" customFormat="1" ht="16.5" thickBot="1">
      <c r="B36" s="56" t="s">
        <v>90</v>
      </c>
      <c r="C36" s="14">
        <f>SUM(C17:C35)</f>
        <v>3038</v>
      </c>
      <c r="D36" s="3">
        <f aca="true" t="shared" si="1" ref="D36:L36">SUM(D17:D35)</f>
        <v>356</v>
      </c>
      <c r="E36" s="3">
        <f t="shared" si="1"/>
        <v>417</v>
      </c>
      <c r="F36" s="3">
        <f t="shared" si="1"/>
        <v>399</v>
      </c>
      <c r="G36" s="3">
        <f t="shared" si="1"/>
        <v>393</v>
      </c>
      <c r="H36" s="3">
        <f t="shared" si="1"/>
        <v>338</v>
      </c>
      <c r="I36" s="3">
        <f t="shared" si="1"/>
        <v>374</v>
      </c>
      <c r="J36" s="3">
        <f t="shared" si="1"/>
        <v>357</v>
      </c>
      <c r="K36" s="3">
        <f t="shared" si="1"/>
        <v>35</v>
      </c>
      <c r="L36" s="3">
        <f t="shared" si="1"/>
        <v>369</v>
      </c>
    </row>
    <row r="37" s="3" customFormat="1" ht="15"/>
    <row r="38" spans="2:12" s="3" customFormat="1" ht="15.75">
      <c r="B38" s="3" t="s">
        <v>78</v>
      </c>
      <c r="C38" s="73">
        <f>'Raccolta voti Pres.'!C37</f>
        <v>0</v>
      </c>
      <c r="D38" s="113">
        <f>'Raccolta voti Pres.'!D37</f>
        <v>0</v>
      </c>
      <c r="E38" s="113">
        <f>'Raccolta voti Pres.'!E37</f>
        <v>0</v>
      </c>
      <c r="F38" s="113">
        <f>'Raccolta voti Pres.'!F37</f>
        <v>0</v>
      </c>
      <c r="G38" s="113">
        <f>'Raccolta voti Pres.'!G37</f>
        <v>0</v>
      </c>
      <c r="H38" s="113">
        <f>'Raccolta voti Pres.'!H37</f>
        <v>0</v>
      </c>
      <c r="I38" s="113">
        <f>'Raccolta voti Pres.'!I37</f>
        <v>0</v>
      </c>
      <c r="J38" s="113">
        <f>'Raccolta voti Pres.'!J37</f>
        <v>0</v>
      </c>
      <c r="K38" s="113">
        <f>'Raccolta voti Pres.'!K37</f>
        <v>0</v>
      </c>
      <c r="L38" s="3">
        <f>'Raccolta voti Pres.'!L37</f>
        <v>0</v>
      </c>
    </row>
    <row r="39" spans="3:11" s="3" customFormat="1" ht="15">
      <c r="C39" s="72"/>
      <c r="D39" s="72"/>
      <c r="E39" s="72"/>
      <c r="F39" s="72"/>
      <c r="G39" s="72"/>
      <c r="H39" s="72"/>
      <c r="I39" s="72"/>
      <c r="J39" s="72"/>
      <c r="K39" s="72"/>
    </row>
    <row r="40" spans="1:12" ht="15">
      <c r="A40" s="3"/>
      <c r="B40" s="74" t="s">
        <v>93</v>
      </c>
      <c r="C40" s="72">
        <f>SUM(C12-C15-C16-C36-C38)</f>
        <v>0</v>
      </c>
      <c r="D40" s="72">
        <f aca="true" t="shared" si="2" ref="D40:L40">SUM(D12-D15-D16-D36-D38)</f>
        <v>0</v>
      </c>
      <c r="E40" s="72">
        <f t="shared" si="2"/>
        <v>0</v>
      </c>
      <c r="F40" s="72">
        <f t="shared" si="2"/>
        <v>0</v>
      </c>
      <c r="G40" s="72">
        <f t="shared" si="2"/>
        <v>0</v>
      </c>
      <c r="H40" s="72">
        <f t="shared" si="2"/>
        <v>0</v>
      </c>
      <c r="I40" s="72">
        <f t="shared" si="2"/>
        <v>0</v>
      </c>
      <c r="J40" s="72">
        <f t="shared" si="2"/>
        <v>0</v>
      </c>
      <c r="K40" s="72">
        <f t="shared" si="2"/>
        <v>0</v>
      </c>
      <c r="L40" s="72">
        <f t="shared" si="2"/>
        <v>0</v>
      </c>
    </row>
    <row r="41" spans="1:12" ht="15">
      <c r="A41" s="3"/>
      <c r="B41" s="21" t="s">
        <v>12</v>
      </c>
      <c r="C41" s="3">
        <f>COUNTIF(D41:L41,"OK")</f>
        <v>9</v>
      </c>
      <c r="D41" s="10" t="str">
        <f>IF(D36&lt;&gt;0,"OK","NO")</f>
        <v>OK</v>
      </c>
      <c r="E41" s="10" t="str">
        <f aca="true" t="shared" si="3" ref="E41:L41">IF(E36&lt;&gt;0,"OK","NO")</f>
        <v>OK</v>
      </c>
      <c r="F41" s="10" t="str">
        <f t="shared" si="3"/>
        <v>OK</v>
      </c>
      <c r="G41" s="10" t="str">
        <f t="shared" si="3"/>
        <v>OK</v>
      </c>
      <c r="H41" s="10" t="str">
        <f t="shared" si="3"/>
        <v>OK</v>
      </c>
      <c r="I41" s="10" t="str">
        <f t="shared" si="3"/>
        <v>OK</v>
      </c>
      <c r="J41" s="10" t="str">
        <f t="shared" si="3"/>
        <v>OK</v>
      </c>
      <c r="K41" s="10" t="str">
        <f t="shared" si="3"/>
        <v>OK</v>
      </c>
      <c r="L41" s="10" t="str">
        <f t="shared" si="3"/>
        <v>OK</v>
      </c>
    </row>
    <row r="42" spans="2:12" ht="15.75">
      <c r="B42" s="21" t="s">
        <v>91</v>
      </c>
      <c r="C42" s="21">
        <f>SUM(C16+C36)</f>
        <v>3851</v>
      </c>
      <c r="D42" s="21">
        <f aca="true" t="shared" si="4" ref="D42:L42">SUM(D16+D36)</f>
        <v>473</v>
      </c>
      <c r="E42" s="21">
        <f t="shared" si="4"/>
        <v>550</v>
      </c>
      <c r="F42" s="21">
        <f t="shared" si="4"/>
        <v>505</v>
      </c>
      <c r="G42" s="21">
        <f t="shared" si="4"/>
        <v>470</v>
      </c>
      <c r="H42" s="21">
        <f t="shared" si="4"/>
        <v>439</v>
      </c>
      <c r="I42" s="21">
        <f t="shared" si="4"/>
        <v>467</v>
      </c>
      <c r="J42" s="21">
        <f t="shared" si="4"/>
        <v>455</v>
      </c>
      <c r="K42" s="21">
        <f t="shared" si="4"/>
        <v>43</v>
      </c>
      <c r="L42" s="21">
        <f t="shared" si="4"/>
        <v>449</v>
      </c>
    </row>
    <row r="43" spans="3:12" ht="15.75"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3:12" ht="15.75">
      <c r="C44" s="17"/>
      <c r="D44" s="17"/>
      <c r="E44" s="17"/>
      <c r="F44" s="17"/>
      <c r="G44" s="17"/>
      <c r="H44" s="17"/>
      <c r="I44" s="17"/>
      <c r="J44" s="17"/>
      <c r="K44" s="17"/>
      <c r="L44" s="17"/>
    </row>
  </sheetData>
  <sheetProtection/>
  <mergeCells count="1">
    <mergeCell ref="C2:K2"/>
  </mergeCells>
  <conditionalFormatting sqref="C40:L40">
    <cfRule type="cellIs" priority="1" dxfId="1" operator="not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O38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8.421875" style="1" customWidth="1"/>
    <col min="2" max="2" width="6.28125" style="1" customWidth="1"/>
    <col min="3" max="3" width="46.140625" style="1" customWidth="1"/>
    <col min="4" max="4" width="9.7109375" style="2" customWidth="1"/>
    <col min="5" max="5" width="9.28125" style="7" customWidth="1"/>
    <col min="6" max="6" width="17.421875" style="2" customWidth="1"/>
    <col min="7" max="7" width="6.28125" style="2" customWidth="1"/>
    <col min="8" max="8" width="45.5742187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146" t="str">
        <f>'Raccolta voti Pres.'!A1</f>
        <v>ELEZIONE DIRETTA DEL PRESIDENTE DELLA PROVINCIA</v>
      </c>
      <c r="B1" s="146"/>
      <c r="C1" s="146"/>
      <c r="D1" s="146"/>
      <c r="E1" s="146"/>
      <c r="F1" s="146"/>
      <c r="G1" s="31"/>
      <c r="H1" s="32"/>
      <c r="I1" s="32"/>
      <c r="J1" s="32"/>
      <c r="K1" s="32"/>
      <c r="L1" s="32"/>
      <c r="M1" s="32"/>
      <c r="N1" s="32"/>
      <c r="O1" s="32"/>
    </row>
    <row r="2" spans="1:15" ht="15.75">
      <c r="A2" s="146" t="str">
        <f>'Raccolta voti Pres.'!A2</f>
        <v>E DEL CONSIGLIO PROVINCIALE DI VERCELLI</v>
      </c>
      <c r="B2" s="146"/>
      <c r="C2" s="146"/>
      <c r="D2" s="146"/>
      <c r="E2" s="146"/>
      <c r="F2" s="146"/>
      <c r="G2" s="31"/>
      <c r="H2" s="32"/>
      <c r="I2" s="32"/>
      <c r="J2" s="32"/>
      <c r="K2" s="32"/>
      <c r="L2" s="32"/>
      <c r="M2" s="32"/>
      <c r="N2" s="32"/>
      <c r="O2" s="32"/>
    </row>
    <row r="3" spans="1:15" ht="15.75">
      <c r="A3" s="147" t="str">
        <f>'Raccolta voti Pres.'!A3</f>
        <v>COLLEGIO UNINOMINALE PROVINCIALE VERCELLI IV</v>
      </c>
      <c r="B3" s="147"/>
      <c r="C3" s="147"/>
      <c r="D3" s="147"/>
      <c r="E3" s="147"/>
      <c r="F3" s="147"/>
      <c r="G3" s="31"/>
      <c r="H3" s="32"/>
      <c r="I3" s="32"/>
      <c r="J3" s="32"/>
      <c r="K3" s="32"/>
      <c r="L3" s="32"/>
      <c r="M3" s="32"/>
      <c r="N3" s="32"/>
      <c r="O3" s="32"/>
    </row>
    <row r="4" spans="1:15" ht="15.75">
      <c r="A4" s="146" t="str">
        <f>'Raccolta voti Pres.'!A4</f>
        <v>DI DOMENICA 27  E LUNEDI' 28 MAGGIO 2007</v>
      </c>
      <c r="B4" s="146"/>
      <c r="C4" s="146"/>
      <c r="D4" s="146"/>
      <c r="E4" s="146"/>
      <c r="F4" s="146"/>
      <c r="G4" s="31"/>
      <c r="H4" s="32"/>
      <c r="I4" s="32"/>
      <c r="J4" s="32"/>
      <c r="K4" s="32"/>
      <c r="L4" s="32"/>
      <c r="M4" s="32"/>
      <c r="N4" s="32"/>
      <c r="O4" s="32"/>
    </row>
    <row r="5" spans="1:15" ht="15.75">
      <c r="A5" s="146" t="s">
        <v>22</v>
      </c>
      <c r="B5" s="146"/>
      <c r="C5" s="146"/>
      <c r="D5" s="146"/>
      <c r="E5" s="146"/>
      <c r="F5" s="146"/>
      <c r="G5" s="31"/>
      <c r="H5" s="46" t="str">
        <f>'Grafico Pres.'!$C$31</f>
        <v>           Sezioni scrutinate</v>
      </c>
      <c r="I5" s="31">
        <f>'Raccolta voti lista'!$C$41</f>
        <v>9</v>
      </c>
      <c r="J5" s="20" t="str">
        <f>'Grafico Pres.'!D32</f>
        <v>su</v>
      </c>
      <c r="K5" s="31">
        <f>'Grafico Pres.'!E32</f>
        <v>9</v>
      </c>
      <c r="L5" s="32"/>
      <c r="M5" s="32"/>
      <c r="N5" s="32"/>
      <c r="O5" s="32"/>
    </row>
    <row r="6" spans="1:15" ht="15">
      <c r="A6" s="33"/>
      <c r="B6" s="33"/>
      <c r="C6" s="33"/>
      <c r="D6" s="42" t="s">
        <v>4</v>
      </c>
      <c r="E6" s="43" t="s">
        <v>7</v>
      </c>
      <c r="F6" s="33"/>
      <c r="G6" s="33"/>
      <c r="H6" s="32"/>
      <c r="I6" s="32"/>
      <c r="J6" s="32"/>
      <c r="K6" s="32"/>
      <c r="L6" s="32"/>
      <c r="M6" s="32"/>
      <c r="N6" s="32"/>
      <c r="O6" s="32"/>
    </row>
    <row r="7" spans="1:15" ht="15.75">
      <c r="A7" s="35" t="s">
        <v>0</v>
      </c>
      <c r="B7" s="35"/>
      <c r="C7" s="33" t="s">
        <v>1</v>
      </c>
      <c r="D7" s="33">
        <f>'Raccolta voti lista'!C7</f>
        <v>3002</v>
      </c>
      <c r="E7" s="34"/>
      <c r="F7" s="33"/>
      <c r="G7" s="33"/>
      <c r="H7" s="32"/>
      <c r="I7" s="32"/>
      <c r="J7" s="32"/>
      <c r="K7" s="32"/>
      <c r="L7" s="32"/>
      <c r="M7" s="32"/>
      <c r="N7" s="32"/>
      <c r="O7" s="32"/>
    </row>
    <row r="8" spans="1:15" ht="15">
      <c r="A8" s="33"/>
      <c r="B8" s="33"/>
      <c r="C8" s="33" t="s">
        <v>2</v>
      </c>
      <c r="D8" s="33">
        <f>'Raccolta voti lista'!C8</f>
        <v>3581</v>
      </c>
      <c r="E8" s="34"/>
      <c r="F8" s="33"/>
      <c r="H8" s="33" t="str">
        <f>'Raccolta voti lista'!B38</f>
        <v>Schede contestate e non attribuite</v>
      </c>
      <c r="I8" s="33">
        <f>'Raccolta voti lista'!C38</f>
        <v>0</v>
      </c>
      <c r="J8" s="36">
        <f>SUM(I8/D12)</f>
        <v>0</v>
      </c>
      <c r="K8" s="33" t="s">
        <v>9</v>
      </c>
      <c r="L8" s="32"/>
      <c r="M8" s="32"/>
      <c r="N8" s="32"/>
      <c r="O8" s="32"/>
    </row>
    <row r="9" spans="1:15" ht="15">
      <c r="A9" s="33"/>
      <c r="B9" s="33"/>
      <c r="C9" s="33" t="s">
        <v>4</v>
      </c>
      <c r="D9" s="33">
        <f>'Raccolta voti lista'!C9</f>
        <v>6583</v>
      </c>
      <c r="E9" s="34"/>
      <c r="F9" s="33"/>
      <c r="G9" s="32"/>
      <c r="H9" s="33" t="s">
        <v>15</v>
      </c>
      <c r="I9" s="33">
        <f>'Raccolta voti lista'!C13</f>
        <v>51</v>
      </c>
      <c r="J9" s="36">
        <f>SUM(I9/D12)</f>
        <v>0.012567767373090193</v>
      </c>
      <c r="K9" s="33" t="s">
        <v>9</v>
      </c>
      <c r="L9" s="32"/>
      <c r="M9" s="32"/>
      <c r="N9" s="32"/>
      <c r="O9" s="32"/>
    </row>
    <row r="10" spans="1:15" ht="15.75">
      <c r="A10" s="35" t="s">
        <v>3</v>
      </c>
      <c r="B10" s="35"/>
      <c r="C10" s="33" t="s">
        <v>1</v>
      </c>
      <c r="D10" s="33">
        <f>'Raccolta voti lista'!C10</f>
        <v>1896</v>
      </c>
      <c r="E10" s="36">
        <f>SUM(D10/D7)</f>
        <v>0.631578947368421</v>
      </c>
      <c r="F10" s="33" t="s">
        <v>8</v>
      </c>
      <c r="G10" s="32"/>
      <c r="H10" s="33" t="s">
        <v>94</v>
      </c>
      <c r="I10" s="33">
        <f>'Raccolta voti lista'!C14</f>
        <v>156</v>
      </c>
      <c r="J10" s="36">
        <f>SUM(I10/D12)</f>
        <v>0.03844258255298177</v>
      </c>
      <c r="K10" s="33" t="s">
        <v>9</v>
      </c>
      <c r="L10" s="32"/>
      <c r="M10" s="32"/>
      <c r="N10" s="32"/>
      <c r="O10" s="32"/>
    </row>
    <row r="11" spans="1:15" ht="15">
      <c r="A11" s="33"/>
      <c r="B11" s="33"/>
      <c r="C11" s="33" t="s">
        <v>2</v>
      </c>
      <c r="D11" s="33">
        <f>'Raccolta voti lista'!C11</f>
        <v>2162</v>
      </c>
      <c r="E11" s="36">
        <f>SUM(D11/D8)</f>
        <v>0.6037419715163362</v>
      </c>
      <c r="F11" s="33" t="s">
        <v>8</v>
      </c>
      <c r="G11" s="32"/>
      <c r="H11" s="33" t="s">
        <v>16</v>
      </c>
      <c r="I11" s="33">
        <f>'Raccolta voti lista'!C15</f>
        <v>207</v>
      </c>
      <c r="J11" s="36">
        <f>SUM(I11/D12)</f>
        <v>0.05101034992607196</v>
      </c>
      <c r="K11" s="33" t="s">
        <v>9</v>
      </c>
      <c r="L11" s="32"/>
      <c r="M11" s="32"/>
      <c r="N11" s="32"/>
      <c r="O11" s="32"/>
    </row>
    <row r="12" spans="1:15" ht="15">
      <c r="A12" s="33"/>
      <c r="B12" s="33"/>
      <c r="C12" s="33" t="s">
        <v>4</v>
      </c>
      <c r="D12" s="33">
        <f>'Raccolta voti lista'!C12</f>
        <v>4058</v>
      </c>
      <c r="E12" s="36">
        <f>SUM(D12/D9)</f>
        <v>0.6164362752544432</v>
      </c>
      <c r="F12" s="33" t="s">
        <v>8</v>
      </c>
      <c r="G12" s="32"/>
      <c r="H12" s="37" t="s">
        <v>13</v>
      </c>
      <c r="I12" s="33">
        <f>'Raccolta voti lista'!$C$42</f>
        <v>3851</v>
      </c>
      <c r="J12" s="36">
        <f>SUM(I12/D12)</f>
        <v>0.948989650073928</v>
      </c>
      <c r="K12" s="33" t="s">
        <v>9</v>
      </c>
      <c r="L12" s="32"/>
      <c r="M12" s="32"/>
      <c r="N12" s="32"/>
      <c r="O12" s="32"/>
    </row>
    <row r="13" spans="1:15" ht="15.75">
      <c r="A13" s="35"/>
      <c r="B13" s="35"/>
      <c r="C13" s="38"/>
      <c r="D13" s="32"/>
      <c r="E13" s="39"/>
      <c r="F13" s="32"/>
      <c r="G13" s="33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35"/>
      <c r="B14" s="35"/>
      <c r="C14" s="38"/>
      <c r="D14" s="32"/>
      <c r="E14" s="39"/>
      <c r="F14" s="32"/>
      <c r="G14" s="33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35"/>
      <c r="B15" s="35"/>
      <c r="C15" s="38"/>
      <c r="D15" s="32"/>
      <c r="E15" s="39"/>
      <c r="F15" s="32"/>
      <c r="G15" s="33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35"/>
      <c r="B16" s="35"/>
      <c r="C16" s="38"/>
      <c r="D16" s="32"/>
      <c r="E16" s="39"/>
      <c r="F16" s="32"/>
      <c r="G16" s="33"/>
      <c r="H16" s="32"/>
      <c r="I16" s="32"/>
      <c r="J16" s="32"/>
      <c r="K16" s="32"/>
      <c r="L16" s="32"/>
      <c r="M16" s="32"/>
      <c r="N16" s="32"/>
      <c r="O16" s="32"/>
    </row>
    <row r="17" spans="1:15" ht="31.5" customHeight="1">
      <c r="A17" s="35" t="s">
        <v>5</v>
      </c>
      <c r="B17" s="35"/>
      <c r="C17" s="40" t="str">
        <f>'Raccolta voti lista'!B17</f>
        <v>1 - Grande Centro UDEUR Altri</v>
      </c>
      <c r="D17" s="78">
        <f>'Raccolta voti lista'!C17</f>
        <v>23</v>
      </c>
      <c r="E17" s="79">
        <f>SUM(D17/I26)</f>
        <v>0.007570770243581304</v>
      </c>
      <c r="F17" s="81" t="s">
        <v>107</v>
      </c>
      <c r="G17" s="33"/>
      <c r="H17" s="40" t="str">
        <f>'Raccolta voti lista'!B27</f>
        <v>11 - Con Masoero per la Valsesia</v>
      </c>
      <c r="I17" s="78">
        <f>'Raccolta voti lista'!C27</f>
        <v>10</v>
      </c>
      <c r="J17" s="79">
        <f>SUM(I17/I26)</f>
        <v>0.0032916392363396972</v>
      </c>
      <c r="K17" s="144" t="s">
        <v>107</v>
      </c>
      <c r="L17" s="145"/>
      <c r="M17" s="32"/>
      <c r="N17" s="32"/>
      <c r="O17" s="32"/>
    </row>
    <row r="18" spans="1:15" ht="31.5" customHeight="1">
      <c r="A18" s="33"/>
      <c r="B18" s="33"/>
      <c r="C18" s="40" t="str">
        <f>'Raccolta voti lista'!B18</f>
        <v>2 - Democrazia Cristiana per le Autonomie</v>
      </c>
      <c r="D18" s="78">
        <f>'Raccolta voti lista'!C18</f>
        <v>7</v>
      </c>
      <c r="E18" s="79">
        <f>SUM(D18/I26)</f>
        <v>0.002304147465437788</v>
      </c>
      <c r="F18" s="81" t="s">
        <v>107</v>
      </c>
      <c r="G18" s="33"/>
      <c r="H18" s="40" t="str">
        <f>'Raccolta voti lista'!B28</f>
        <v>12 - Unità Socialista e Radicali - SDI</v>
      </c>
      <c r="I18" s="78">
        <f>'Raccolta voti lista'!C28</f>
        <v>51</v>
      </c>
      <c r="J18" s="79">
        <f>SUM(I18/I26)</f>
        <v>0.016787360105332456</v>
      </c>
      <c r="K18" s="144" t="s">
        <v>107</v>
      </c>
      <c r="L18" s="145"/>
      <c r="M18" s="32"/>
      <c r="N18" s="32"/>
      <c r="O18" s="32"/>
    </row>
    <row r="19" spans="1:15" ht="31.5" customHeight="1">
      <c r="A19" s="33"/>
      <c r="B19" s="33"/>
      <c r="C19" s="40" t="str">
        <f>'Raccolta voti lista'!B19</f>
        <v>3 - Fiamma Tricolore</v>
      </c>
      <c r="D19" s="78">
        <f>'Raccolta voti lista'!C19</f>
        <v>51</v>
      </c>
      <c r="E19" s="79">
        <f>SUM(D19/I26)</f>
        <v>0.016787360105332456</v>
      </c>
      <c r="F19" s="81" t="s">
        <v>107</v>
      </c>
      <c r="G19" s="33"/>
      <c r="H19" s="40" t="str">
        <f>'Raccolta voti lista'!B29</f>
        <v>13 - L'Ulivo</v>
      </c>
      <c r="I19" s="78">
        <f>'Raccolta voti lista'!C29</f>
        <v>425</v>
      </c>
      <c r="J19" s="79">
        <f>SUM(I19/I26)</f>
        <v>0.13989466754443713</v>
      </c>
      <c r="K19" s="144" t="s">
        <v>107</v>
      </c>
      <c r="L19" s="145"/>
      <c r="M19" s="32"/>
      <c r="N19" s="32"/>
      <c r="O19" s="32"/>
    </row>
    <row r="20" spans="1:15" ht="31.5" customHeight="1">
      <c r="A20" s="33"/>
      <c r="B20" s="33"/>
      <c r="C20" s="40" t="str">
        <f>'Raccolta voti lista'!B20</f>
        <v>4 - Lega Nord</v>
      </c>
      <c r="D20" s="78">
        <f>'Raccolta voti lista'!C20</f>
        <v>298</v>
      </c>
      <c r="E20" s="79">
        <f>SUM(D20/I26)</f>
        <v>0.09809084924292298</v>
      </c>
      <c r="F20" s="81" t="s">
        <v>107</v>
      </c>
      <c r="G20" s="33"/>
      <c r="H20" s="40" t="str">
        <f>'Raccolta voti lista'!B30</f>
        <v>14 - Rifondazione - Partito Comunista</v>
      </c>
      <c r="I20" s="78">
        <f>'Raccolta voti lista'!C30</f>
        <v>235</v>
      </c>
      <c r="J20" s="79">
        <f>SUM(I20/I26)</f>
        <v>0.07735352205398288</v>
      </c>
      <c r="K20" s="144" t="s">
        <v>107</v>
      </c>
      <c r="L20" s="145"/>
      <c r="M20" s="32"/>
      <c r="N20" s="32"/>
      <c r="O20" s="32"/>
    </row>
    <row r="21" spans="1:15" ht="31.5" customHeight="1">
      <c r="A21" s="33"/>
      <c r="B21" s="33"/>
      <c r="C21" s="40" t="str">
        <f>'Raccolta voti lista'!$B$21</f>
        <v>5 - Partito Socialista - Nuovo PSI</v>
      </c>
      <c r="D21" s="78">
        <f>'Raccolta voti lista'!C21</f>
        <v>61</v>
      </c>
      <c r="E21" s="79">
        <f>SUM(D21/I26)</f>
        <v>0.020078999341672153</v>
      </c>
      <c r="F21" s="81" t="s">
        <v>107</v>
      </c>
      <c r="G21" s="33"/>
      <c r="H21" s="40" t="str">
        <f>'Raccolta voti lista'!B31</f>
        <v>15 - F.Verdi- Com.Italiani - Ins.a Sinistra</v>
      </c>
      <c r="I21" s="78">
        <f>'Raccolta voti lista'!C31</f>
        <v>39</v>
      </c>
      <c r="J21" s="79">
        <f>SUM(I21/I26)</f>
        <v>0.012837393021724819</v>
      </c>
      <c r="K21" s="144" t="s">
        <v>107</v>
      </c>
      <c r="L21" s="145"/>
      <c r="M21" s="32"/>
      <c r="N21" s="32"/>
      <c r="O21" s="32"/>
    </row>
    <row r="22" spans="1:15" ht="31.5" customHeight="1">
      <c r="A22" s="33"/>
      <c r="B22" s="33"/>
      <c r="C22" s="40" t="str">
        <f>'Raccolta voti lista'!B22</f>
        <v>6 - Forza Italia</v>
      </c>
      <c r="D22" s="78">
        <f>'Raccolta voti lista'!C22</f>
        <v>1080</v>
      </c>
      <c r="E22" s="79">
        <f>SUM(D22/I26)</f>
        <v>0.3554970375246873</v>
      </c>
      <c r="F22" s="81" t="s">
        <v>107</v>
      </c>
      <c r="G22" s="33"/>
      <c r="H22" s="40" t="str">
        <f>'Raccolta voti lista'!B32</f>
        <v>16 - Di Pietro - Italia dei Valori</v>
      </c>
      <c r="I22" s="78">
        <f>'Raccolta voti lista'!C32</f>
        <v>67</v>
      </c>
      <c r="J22" s="79">
        <f>SUM(I22/I$26)</f>
        <v>0.022053982883475973</v>
      </c>
      <c r="K22" s="144" t="s">
        <v>107</v>
      </c>
      <c r="L22" s="145"/>
      <c r="M22" s="32"/>
      <c r="N22" s="32"/>
      <c r="O22" s="32"/>
    </row>
    <row r="23" spans="1:15" ht="31.5" customHeight="1">
      <c r="A23" s="33"/>
      <c r="B23" s="33"/>
      <c r="C23" s="40" t="str">
        <f>'Raccolta voti lista'!B23</f>
        <v>7 - Libertas UDC</v>
      </c>
      <c r="D23" s="78">
        <f>'Raccolta voti lista'!C23</f>
        <v>114</v>
      </c>
      <c r="E23" s="79">
        <f>SUM(D23/I26)</f>
        <v>0.037524687294272545</v>
      </c>
      <c r="F23" s="81" t="s">
        <v>107</v>
      </c>
      <c r="G23" s="33"/>
      <c r="H23" s="40" t="str">
        <f>'Raccolta voti lista'!B33</f>
        <v>17 - Vieni al Centro</v>
      </c>
      <c r="I23" s="78">
        <f>'Raccolta voti lista'!C33</f>
        <v>27</v>
      </c>
      <c r="J23" s="79">
        <f>SUM(I23/I$26)</f>
        <v>0.008887425938117182</v>
      </c>
      <c r="K23" s="144" t="s">
        <v>107</v>
      </c>
      <c r="L23" s="145"/>
      <c r="M23" s="32"/>
      <c r="N23" s="32"/>
      <c r="O23" s="32"/>
    </row>
    <row r="24" spans="1:15" ht="31.5" customHeight="1">
      <c r="A24" s="33"/>
      <c r="B24" s="33"/>
      <c r="C24" s="40" t="str">
        <f>'Raccolta voti lista'!B24</f>
        <v>8 - Lista Consumatori</v>
      </c>
      <c r="D24" s="78">
        <f>'Raccolta voti lista'!C24</f>
        <v>2</v>
      </c>
      <c r="E24" s="79">
        <f>SUM(D24/I26)</f>
        <v>0.0006583278472679394</v>
      </c>
      <c r="F24" s="81" t="s">
        <v>107</v>
      </c>
      <c r="G24" s="33"/>
      <c r="H24" s="40" t="str">
        <f>'Raccolta voti lista'!B34</f>
        <v>18 - Libertas - Democrazia Cristiana</v>
      </c>
      <c r="I24" s="78">
        <f>'Raccolta voti lista'!C34</f>
        <v>26</v>
      </c>
      <c r="J24" s="79">
        <f>SUM(I24/I$26)</f>
        <v>0.008558262014483212</v>
      </c>
      <c r="K24" s="144" t="s">
        <v>107</v>
      </c>
      <c r="L24" s="145"/>
      <c r="M24" s="32"/>
      <c r="N24" s="32"/>
      <c r="O24" s="32"/>
    </row>
    <row r="25" spans="1:15" ht="31.5" customHeight="1">
      <c r="A25" s="33"/>
      <c r="B25" s="33"/>
      <c r="C25" s="40" t="str">
        <f>'Raccolta voti lista'!B25</f>
        <v>9 - Alleanza Nazionale</v>
      </c>
      <c r="D25" s="78">
        <f>'Raccolta voti lista'!C25</f>
        <v>341</v>
      </c>
      <c r="E25" s="79">
        <f>SUM(D25/I26)</f>
        <v>0.11224489795918367</v>
      </c>
      <c r="F25" s="81" t="s">
        <v>107</v>
      </c>
      <c r="G25" s="33"/>
      <c r="H25" s="40" t="str">
        <f>'Raccolta voti lista'!B35</f>
        <v>19 - Sì Ippodromo e Lavoro</v>
      </c>
      <c r="I25" s="78">
        <f>'Raccolta voti lista'!C35</f>
        <v>138</v>
      </c>
      <c r="J25" s="79">
        <f>SUM(I25/I$26)</f>
        <v>0.04542462146148782</v>
      </c>
      <c r="K25" s="144" t="s">
        <v>107</v>
      </c>
      <c r="L25" s="145"/>
      <c r="M25" s="32"/>
      <c r="N25" s="32"/>
      <c r="O25" s="32"/>
    </row>
    <row r="26" spans="1:15" ht="31.5" customHeight="1">
      <c r="A26" s="33"/>
      <c r="B26" s="33"/>
      <c r="C26" s="40" t="str">
        <f>'Raccolta voti lista'!$B$26</f>
        <v>10 - Pensionati</v>
      </c>
      <c r="D26" s="78">
        <f>'Raccolta voti lista'!C26</f>
        <v>43</v>
      </c>
      <c r="E26" s="79">
        <f>SUM(D26/I26)</f>
        <v>0.014154048716260697</v>
      </c>
      <c r="F26" s="81" t="s">
        <v>107</v>
      </c>
      <c r="G26" s="33"/>
      <c r="H26" s="41" t="s">
        <v>17</v>
      </c>
      <c r="I26" s="80">
        <f>'Raccolta voti lista'!$C$36</f>
        <v>3038</v>
      </c>
      <c r="J26" s="82">
        <f>SUM(I26/I$26)</f>
        <v>1</v>
      </c>
      <c r="K26" s="144" t="s">
        <v>107</v>
      </c>
      <c r="L26" s="145"/>
      <c r="M26" s="32"/>
      <c r="N26" s="32"/>
      <c r="O26" s="32"/>
    </row>
    <row r="27" spans="1:15" ht="31.5" customHeight="1">
      <c r="A27" s="33"/>
      <c r="B27" s="33"/>
      <c r="C27" s="38"/>
      <c r="D27" s="32"/>
      <c r="E27" s="39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31.5" customHeight="1">
      <c r="A28" s="33"/>
      <c r="B28" s="33"/>
      <c r="C28" s="38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31.5" customHeight="1">
      <c r="A29" s="33"/>
      <c r="B29" s="33"/>
      <c r="C29" s="38"/>
      <c r="D29" s="32"/>
      <c r="E29" s="39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31.5" customHeight="1">
      <c r="A30" s="33"/>
      <c r="B30" s="33"/>
      <c r="C30" s="38"/>
      <c r="D30" s="32"/>
      <c r="E30" s="39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2" ht="31.5" customHeight="1">
      <c r="A31" s="3"/>
      <c r="B31" s="3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23"/>
    </row>
    <row r="36" spans="1:2" ht="15.75">
      <c r="A36" s="3"/>
      <c r="B36" s="3"/>
    </row>
    <row r="37" spans="1:2" ht="15.75">
      <c r="A37" s="3"/>
      <c r="B37" s="3"/>
    </row>
    <row r="38" ht="15.75">
      <c r="C38" s="4"/>
    </row>
  </sheetData>
  <sheetProtection/>
  <mergeCells count="15">
    <mergeCell ref="A1:F1"/>
    <mergeCell ref="A5:F5"/>
    <mergeCell ref="A4:F4"/>
    <mergeCell ref="A3:F3"/>
    <mergeCell ref="A2:F2"/>
    <mergeCell ref="K17:L17"/>
    <mergeCell ref="K18:L18"/>
    <mergeCell ref="K19:L19"/>
    <mergeCell ref="K20:L20"/>
    <mergeCell ref="K25:L25"/>
    <mergeCell ref="K26:L26"/>
    <mergeCell ref="K21:L21"/>
    <mergeCell ref="K22:L22"/>
    <mergeCell ref="K23:L23"/>
    <mergeCell ref="K24:L24"/>
  </mergeCells>
  <printOptions horizontalCentered="1" verticalCentered="1"/>
  <pageMargins left="0.2755905511811024" right="0.2755905511811024" top="0.6692913385826772" bottom="0.35433070866141736" header="0.5118110236220472" footer="0.2362204724409449"/>
  <pageSetup horizontalDpi="300" verticalDpi="300" orientation="landscape" paperSize="9" scale="75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F41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10.421875" style="1" customWidth="1"/>
    <col min="2" max="2" width="6.28125" style="1" customWidth="1"/>
    <col min="3" max="3" width="59.421875" style="1" customWidth="1"/>
    <col min="4" max="4" width="10.421875" style="2" customWidth="1"/>
    <col min="5" max="5" width="12.421875" style="7" customWidth="1"/>
    <col min="6" max="6" width="17.421875" style="2" customWidth="1"/>
    <col min="7" max="16384" width="8.8515625" style="2" customWidth="1"/>
  </cols>
  <sheetData>
    <row r="1" spans="1:6" ht="15.75">
      <c r="A1" s="146" t="str">
        <f>'Raccolta voti Pres.'!A1</f>
        <v>ELEZIONE DIRETTA DEL PRESIDENTE DELLA PROVINCIA</v>
      </c>
      <c r="B1" s="146"/>
      <c r="C1" s="146"/>
      <c r="D1" s="146"/>
      <c r="E1" s="146"/>
      <c r="F1" s="146"/>
    </row>
    <row r="2" spans="1:6" ht="15.75">
      <c r="A2" s="146" t="str">
        <f>'Raccolta voti Pres.'!A2</f>
        <v>E DEL CONSIGLIO PROVINCIALE DI VERCELLI</v>
      </c>
      <c r="B2" s="146"/>
      <c r="C2" s="146"/>
      <c r="D2" s="146"/>
      <c r="E2" s="146"/>
      <c r="F2" s="146"/>
    </row>
    <row r="3" spans="1:6" ht="15.75">
      <c r="A3" s="147" t="str">
        <f>'Raccolta voti Pres.'!A3</f>
        <v>COLLEGIO UNINOMINALE PROVINCIALE VERCELLI IV</v>
      </c>
      <c r="B3" s="147"/>
      <c r="C3" s="147"/>
      <c r="D3" s="147"/>
      <c r="E3" s="147"/>
      <c r="F3" s="147"/>
    </row>
    <row r="4" spans="1:6" ht="15.75">
      <c r="A4" s="146" t="str">
        <f>'Raccolta voti Pres.'!A4</f>
        <v>DI DOMENICA 27  E LUNEDI' 28 MAGGIO 2007</v>
      </c>
      <c r="B4" s="146"/>
      <c r="C4" s="146"/>
      <c r="D4" s="146"/>
      <c r="E4" s="146"/>
      <c r="F4" s="146"/>
    </row>
    <row r="5" spans="1:6" ht="15.75">
      <c r="A5" s="148" t="s">
        <v>22</v>
      </c>
      <c r="B5" s="148"/>
      <c r="C5" s="148"/>
      <c r="D5" s="148"/>
      <c r="E5" s="148"/>
      <c r="F5" s="148"/>
    </row>
    <row r="6" spans="1:6" ht="15.75">
      <c r="A6" s="24"/>
      <c r="B6" s="24"/>
      <c r="C6" s="58" t="str">
        <f>'Riepil. voti lista Video'!$H$5</f>
        <v>           Sezioni scrutinate</v>
      </c>
      <c r="D6" s="22">
        <f>'Raccolta voti lista'!$C$41</f>
        <v>9</v>
      </c>
      <c r="E6" s="54" t="s">
        <v>26</v>
      </c>
      <c r="F6" s="22">
        <f>'Riepil. voti lista Video'!$K$5</f>
        <v>9</v>
      </c>
    </row>
    <row r="7" spans="1:6" ht="15">
      <c r="A7" s="3"/>
      <c r="B7" s="3"/>
      <c r="C7" s="3"/>
      <c r="D7" s="21" t="s">
        <v>4</v>
      </c>
      <c r="E7" s="44" t="s">
        <v>7</v>
      </c>
      <c r="F7" s="3"/>
    </row>
    <row r="8" spans="1:6" ht="15.75">
      <c r="A8" s="14" t="s">
        <v>0</v>
      </c>
      <c r="B8" s="14"/>
      <c r="C8" s="3" t="s">
        <v>1</v>
      </c>
      <c r="D8" s="3">
        <f>'Raccolta voti lista'!C7</f>
        <v>3002</v>
      </c>
      <c r="E8" s="12"/>
      <c r="F8" s="3"/>
    </row>
    <row r="9" spans="1:6" ht="15">
      <c r="A9" s="3"/>
      <c r="B9" s="3"/>
      <c r="C9" s="3" t="s">
        <v>2</v>
      </c>
      <c r="D9" s="3">
        <f>'Raccolta voti lista'!C8</f>
        <v>3581</v>
      </c>
      <c r="E9" s="12"/>
      <c r="F9" s="3"/>
    </row>
    <row r="10" spans="1:6" ht="15">
      <c r="A10" s="3"/>
      <c r="B10" s="3"/>
      <c r="C10" s="3" t="s">
        <v>4</v>
      </c>
      <c r="D10" s="3">
        <f>'Raccolta voti lista'!C9</f>
        <v>6583</v>
      </c>
      <c r="E10" s="12"/>
      <c r="F10" s="3"/>
    </row>
    <row r="11" spans="1:6" ht="15.75">
      <c r="A11" s="14" t="s">
        <v>3</v>
      </c>
      <c r="B11" s="14"/>
      <c r="C11" s="3" t="s">
        <v>1</v>
      </c>
      <c r="D11" s="3">
        <f>'Raccolta voti lista'!C10</f>
        <v>1896</v>
      </c>
      <c r="E11" s="13">
        <f>SUM(D11/D8)</f>
        <v>0.631578947368421</v>
      </c>
      <c r="F11" s="3" t="s">
        <v>8</v>
      </c>
    </row>
    <row r="12" spans="1:6" ht="15">
      <c r="A12" s="3"/>
      <c r="B12" s="3"/>
      <c r="C12" s="3" t="s">
        <v>2</v>
      </c>
      <c r="D12" s="3">
        <f>'Raccolta voti lista'!C11</f>
        <v>2162</v>
      </c>
      <c r="E12" s="13">
        <f>SUM(D12/D9)</f>
        <v>0.6037419715163362</v>
      </c>
      <c r="F12" s="3" t="s">
        <v>8</v>
      </c>
    </row>
    <row r="13" spans="1:6" ht="15">
      <c r="A13" s="3"/>
      <c r="B13" s="3"/>
      <c r="C13" s="3" t="s">
        <v>4</v>
      </c>
      <c r="D13" s="3">
        <f>'Raccolta voti lista'!C12</f>
        <v>4058</v>
      </c>
      <c r="E13" s="13">
        <f>SUM(D13/D10)</f>
        <v>0.6164362752544432</v>
      </c>
      <c r="F13" s="3" t="s">
        <v>8</v>
      </c>
    </row>
    <row r="14" spans="1:6" ht="15.75">
      <c r="A14" s="14"/>
      <c r="B14" s="14"/>
      <c r="C14" s="3" t="str">
        <f>'Raccolta voti lista'!$B$38</f>
        <v>Schede contestate e non attribuite</v>
      </c>
      <c r="D14" s="72">
        <f>'Raccolta voti lista'!$C$38</f>
        <v>0</v>
      </c>
      <c r="E14" s="13">
        <f>SUM(D14/D13)</f>
        <v>0</v>
      </c>
      <c r="F14" s="3" t="s">
        <v>9</v>
      </c>
    </row>
    <row r="15" spans="1:6" ht="15.75">
      <c r="A15" s="14"/>
      <c r="B15" s="14"/>
      <c r="C15" s="3" t="s">
        <v>15</v>
      </c>
      <c r="D15" s="3">
        <f>'Raccolta voti lista'!C13</f>
        <v>51</v>
      </c>
      <c r="E15" s="13">
        <f>SUM(D15/D13)</f>
        <v>0.012567767373090193</v>
      </c>
      <c r="F15" s="3" t="s">
        <v>9</v>
      </c>
    </row>
    <row r="16" spans="1:6" ht="15.75">
      <c r="A16" s="14"/>
      <c r="B16" s="14"/>
      <c r="C16" s="3" t="s">
        <v>94</v>
      </c>
      <c r="D16" s="3">
        <f>'Raccolta voti lista'!C14</f>
        <v>156</v>
      </c>
      <c r="E16" s="13">
        <f>SUM(D16/D13)</f>
        <v>0.03844258255298177</v>
      </c>
      <c r="F16" s="3" t="s">
        <v>9</v>
      </c>
    </row>
    <row r="17" spans="1:6" ht="15.75">
      <c r="A17" s="14"/>
      <c r="B17" s="14"/>
      <c r="C17" s="3" t="s">
        <v>16</v>
      </c>
      <c r="D17" s="3">
        <f>'Raccolta voti lista'!C15</f>
        <v>207</v>
      </c>
      <c r="E17" s="13">
        <f>SUM(D17/D13)</f>
        <v>0.05101034992607196</v>
      </c>
      <c r="F17" s="3" t="s">
        <v>9</v>
      </c>
    </row>
    <row r="18" spans="1:6" ht="15.75">
      <c r="A18" s="14"/>
      <c r="B18" s="14"/>
      <c r="C18" s="15" t="s">
        <v>13</v>
      </c>
      <c r="D18" s="3">
        <f>'Raccolta voti lista'!$C$42</f>
        <v>3851</v>
      </c>
      <c r="E18" s="13">
        <f>SUM(D18/D13)</f>
        <v>0.948989650073928</v>
      </c>
      <c r="F18" s="3" t="s">
        <v>9</v>
      </c>
    </row>
    <row r="19" spans="1:6" ht="15.75">
      <c r="A19" s="14"/>
      <c r="B19" s="14"/>
      <c r="C19" s="15"/>
      <c r="D19" s="3"/>
      <c r="E19" s="13"/>
      <c r="F19" s="3"/>
    </row>
    <row r="20" spans="1:6" ht="31.5" customHeight="1">
      <c r="A20" s="14" t="s">
        <v>5</v>
      </c>
      <c r="B20" s="14"/>
      <c r="C20" s="14" t="str">
        <f>'Raccolta voti lista'!B17</f>
        <v>1 - Grande Centro UDEUR Altri</v>
      </c>
      <c r="D20" s="3">
        <f>'Raccolta voti lista'!C17</f>
        <v>23</v>
      </c>
      <c r="E20" s="13">
        <f>SUM(D20/D$40)</f>
        <v>0.007570770243581304</v>
      </c>
      <c r="F20" s="115" t="s">
        <v>107</v>
      </c>
    </row>
    <row r="21" spans="1:6" ht="31.5" customHeight="1">
      <c r="A21" s="3"/>
      <c r="B21" s="3"/>
      <c r="C21" s="14" t="str">
        <f>'Raccolta voti lista'!B18</f>
        <v>2 - Democrazia Cristiana per le Autonomie</v>
      </c>
      <c r="D21" s="3">
        <f>'Raccolta voti lista'!C18</f>
        <v>7</v>
      </c>
      <c r="E21" s="13">
        <f aca="true" t="shared" si="0" ref="E21:E40">SUM(D21/D$40)</f>
        <v>0.002304147465437788</v>
      </c>
      <c r="F21" s="115" t="s">
        <v>107</v>
      </c>
    </row>
    <row r="22" spans="1:6" ht="31.5" customHeight="1">
      <c r="A22" s="3"/>
      <c r="B22" s="3"/>
      <c r="C22" s="14" t="str">
        <f>'Raccolta voti lista'!B19</f>
        <v>3 - Fiamma Tricolore</v>
      </c>
      <c r="D22" s="3">
        <f>'Raccolta voti lista'!C19</f>
        <v>51</v>
      </c>
      <c r="E22" s="13">
        <f t="shared" si="0"/>
        <v>0.016787360105332456</v>
      </c>
      <c r="F22" s="115" t="s">
        <v>107</v>
      </c>
    </row>
    <row r="23" spans="1:6" ht="31.5" customHeight="1">
      <c r="A23" s="3"/>
      <c r="B23" s="3"/>
      <c r="C23" s="14" t="str">
        <f>'Raccolta voti lista'!B20</f>
        <v>4 - Lega Nord</v>
      </c>
      <c r="D23" s="3">
        <f>'Raccolta voti lista'!C20</f>
        <v>298</v>
      </c>
      <c r="E23" s="13">
        <f t="shared" si="0"/>
        <v>0.09809084924292298</v>
      </c>
      <c r="F23" s="115" t="s">
        <v>107</v>
      </c>
    </row>
    <row r="24" spans="1:6" ht="31.5" customHeight="1">
      <c r="A24" s="3"/>
      <c r="B24" s="3"/>
      <c r="C24" s="14" t="str">
        <f>'Raccolta voti lista'!$B$21</f>
        <v>5 - Partito Socialista - Nuovo PSI</v>
      </c>
      <c r="D24" s="3">
        <f>'Raccolta voti lista'!C21</f>
        <v>61</v>
      </c>
      <c r="E24" s="13">
        <f t="shared" si="0"/>
        <v>0.020078999341672153</v>
      </c>
      <c r="F24" s="115" t="s">
        <v>107</v>
      </c>
    </row>
    <row r="25" spans="1:6" ht="31.5" customHeight="1">
      <c r="A25" s="3"/>
      <c r="B25" s="3"/>
      <c r="C25" s="14" t="str">
        <f>'Raccolta voti lista'!B22</f>
        <v>6 - Forza Italia</v>
      </c>
      <c r="D25" s="3">
        <f>'Raccolta voti lista'!C22</f>
        <v>1080</v>
      </c>
      <c r="E25" s="13">
        <f t="shared" si="0"/>
        <v>0.3554970375246873</v>
      </c>
      <c r="F25" s="115" t="s">
        <v>107</v>
      </c>
    </row>
    <row r="26" spans="1:6" ht="31.5" customHeight="1">
      <c r="A26" s="3"/>
      <c r="B26" s="3"/>
      <c r="C26" s="14" t="str">
        <f>'Raccolta voti lista'!B23</f>
        <v>7 - Libertas UDC</v>
      </c>
      <c r="D26" s="3">
        <f>'Raccolta voti lista'!C23</f>
        <v>114</v>
      </c>
      <c r="E26" s="13">
        <f t="shared" si="0"/>
        <v>0.037524687294272545</v>
      </c>
      <c r="F26" s="115" t="s">
        <v>107</v>
      </c>
    </row>
    <row r="27" spans="1:6" ht="31.5" customHeight="1">
      <c r="A27" s="3"/>
      <c r="B27" s="3"/>
      <c r="C27" s="14" t="str">
        <f>'Raccolta voti lista'!B24</f>
        <v>8 - Lista Consumatori</v>
      </c>
      <c r="D27" s="3">
        <f>'Raccolta voti lista'!C24</f>
        <v>2</v>
      </c>
      <c r="E27" s="13">
        <f t="shared" si="0"/>
        <v>0.0006583278472679394</v>
      </c>
      <c r="F27" s="115" t="s">
        <v>107</v>
      </c>
    </row>
    <row r="28" spans="1:6" ht="31.5" customHeight="1">
      <c r="A28" s="3"/>
      <c r="B28" s="3"/>
      <c r="C28" s="14" t="str">
        <f>'Raccolta voti lista'!B25</f>
        <v>9 - Alleanza Nazionale</v>
      </c>
      <c r="D28" s="3">
        <f>'Raccolta voti lista'!C25</f>
        <v>341</v>
      </c>
      <c r="E28" s="13">
        <f t="shared" si="0"/>
        <v>0.11224489795918367</v>
      </c>
      <c r="F28" s="115" t="s">
        <v>107</v>
      </c>
    </row>
    <row r="29" spans="1:6" ht="31.5" customHeight="1">
      <c r="A29" s="3"/>
      <c r="B29" s="3"/>
      <c r="C29" s="14" t="str">
        <f>'Raccolta voti lista'!$B$26</f>
        <v>10 - Pensionati</v>
      </c>
      <c r="D29" s="3">
        <f>'Raccolta voti lista'!C26</f>
        <v>43</v>
      </c>
      <c r="E29" s="13">
        <f t="shared" si="0"/>
        <v>0.014154048716260697</v>
      </c>
      <c r="F29" s="115" t="s">
        <v>107</v>
      </c>
    </row>
    <row r="30" spans="1:6" ht="31.5" customHeight="1">
      <c r="A30" s="3"/>
      <c r="B30" s="3"/>
      <c r="C30" s="14" t="str">
        <f>'Raccolta voti lista'!B27</f>
        <v>11 - Con Masoero per la Valsesia</v>
      </c>
      <c r="D30" s="3">
        <f>'Raccolta voti lista'!C27</f>
        <v>10</v>
      </c>
      <c r="E30" s="13">
        <f t="shared" si="0"/>
        <v>0.0032916392363396972</v>
      </c>
      <c r="F30" s="115" t="s">
        <v>107</v>
      </c>
    </row>
    <row r="31" spans="1:6" ht="31.5" customHeight="1">
      <c r="A31" s="3"/>
      <c r="B31" s="3"/>
      <c r="C31" s="14" t="str">
        <f>'Raccolta voti lista'!B28</f>
        <v>12 - Unità Socialista e Radicali - SDI</v>
      </c>
      <c r="D31" s="3">
        <f>'Raccolta voti lista'!C28</f>
        <v>51</v>
      </c>
      <c r="E31" s="13">
        <f t="shared" si="0"/>
        <v>0.016787360105332456</v>
      </c>
      <c r="F31" s="115" t="s">
        <v>107</v>
      </c>
    </row>
    <row r="32" spans="1:6" ht="31.5" customHeight="1">
      <c r="A32" s="3"/>
      <c r="B32" s="3"/>
      <c r="C32" s="14" t="str">
        <f>'Raccolta voti lista'!B29</f>
        <v>13 - L'Ulivo</v>
      </c>
      <c r="D32" s="3">
        <f>'Raccolta voti lista'!C29</f>
        <v>425</v>
      </c>
      <c r="E32" s="13">
        <f t="shared" si="0"/>
        <v>0.13989466754443713</v>
      </c>
      <c r="F32" s="115" t="s">
        <v>107</v>
      </c>
    </row>
    <row r="33" spans="1:6" ht="31.5" customHeight="1">
      <c r="A33" s="3"/>
      <c r="B33" s="3"/>
      <c r="C33" s="14" t="str">
        <f>'Raccolta voti lista'!B30</f>
        <v>14 - Rifondazione - Partito Comunista</v>
      </c>
      <c r="D33" s="3">
        <f>'Raccolta voti lista'!C30</f>
        <v>235</v>
      </c>
      <c r="E33" s="13">
        <f t="shared" si="0"/>
        <v>0.07735352205398288</v>
      </c>
      <c r="F33" s="115" t="s">
        <v>107</v>
      </c>
    </row>
    <row r="34" spans="1:6" ht="31.5" customHeight="1">
      <c r="A34" s="3"/>
      <c r="B34" s="3"/>
      <c r="C34" s="14" t="str">
        <f>'Raccolta voti lista'!B31</f>
        <v>15 - F.Verdi- Com.Italiani - Ins.a Sinistra</v>
      </c>
      <c r="D34" s="3">
        <f>'Raccolta voti lista'!C31</f>
        <v>39</v>
      </c>
      <c r="E34" s="13">
        <f t="shared" si="0"/>
        <v>0.012837393021724819</v>
      </c>
      <c r="F34" s="115" t="s">
        <v>107</v>
      </c>
    </row>
    <row r="35" spans="1:6" ht="31.5" customHeight="1">
      <c r="A35" s="3"/>
      <c r="B35" s="3"/>
      <c r="C35" s="14" t="str">
        <f>'Raccolta voti lista'!B32</f>
        <v>16 - Di Pietro - Italia dei Valori</v>
      </c>
      <c r="D35" s="3">
        <f>'Raccolta voti lista'!C32</f>
        <v>67</v>
      </c>
      <c r="E35" s="13">
        <f t="shared" si="0"/>
        <v>0.022053982883475973</v>
      </c>
      <c r="F35" s="115" t="s">
        <v>107</v>
      </c>
    </row>
    <row r="36" spans="1:6" ht="31.5" customHeight="1">
      <c r="A36" s="3"/>
      <c r="B36" s="3"/>
      <c r="C36" s="14" t="str">
        <f>'Raccolta voti lista'!B33</f>
        <v>17 - Vieni al Centro</v>
      </c>
      <c r="D36" s="3">
        <f>'Raccolta voti lista'!C33</f>
        <v>27</v>
      </c>
      <c r="E36" s="13">
        <f t="shared" si="0"/>
        <v>0.008887425938117182</v>
      </c>
      <c r="F36" s="115" t="s">
        <v>107</v>
      </c>
    </row>
    <row r="37" spans="1:6" ht="31.5" customHeight="1">
      <c r="A37" s="3"/>
      <c r="B37" s="3"/>
      <c r="C37" s="14" t="str">
        <f>'Raccolta voti lista'!B34</f>
        <v>18 - Libertas - Democrazia Cristiana</v>
      </c>
      <c r="D37" s="3">
        <f>'Raccolta voti lista'!C34</f>
        <v>26</v>
      </c>
      <c r="E37" s="13">
        <f t="shared" si="0"/>
        <v>0.008558262014483212</v>
      </c>
      <c r="F37" s="115" t="s">
        <v>107</v>
      </c>
    </row>
    <row r="38" spans="1:6" ht="31.5" customHeight="1">
      <c r="A38" s="3"/>
      <c r="B38" s="23"/>
      <c r="C38" s="14" t="str">
        <f>'Raccolta voti lista'!B35</f>
        <v>19 - Sì Ippodromo e Lavoro</v>
      </c>
      <c r="D38" s="3">
        <f>'Raccolta voti lista'!C35</f>
        <v>138</v>
      </c>
      <c r="E38" s="13">
        <f t="shared" si="0"/>
        <v>0.04542462146148782</v>
      </c>
      <c r="F38" s="115" t="s">
        <v>107</v>
      </c>
    </row>
    <row r="39" spans="1:6" ht="15">
      <c r="A39" s="3"/>
      <c r="B39" s="3"/>
      <c r="C39" s="3"/>
      <c r="D39" s="3"/>
      <c r="E39" s="13"/>
      <c r="F39" s="115"/>
    </row>
    <row r="40" spans="1:6" ht="30">
      <c r="A40" s="3"/>
      <c r="B40" s="3"/>
      <c r="C40" s="3" t="s">
        <v>17</v>
      </c>
      <c r="D40" s="9">
        <f>'Raccolta voti lista'!$C$36</f>
        <v>3038</v>
      </c>
      <c r="E40" s="13">
        <f t="shared" si="0"/>
        <v>1</v>
      </c>
      <c r="F40" s="115" t="s">
        <v>107</v>
      </c>
    </row>
    <row r="41" ht="15.75">
      <c r="C41" s="4"/>
    </row>
  </sheetData>
  <sheetProtection/>
  <mergeCells count="5">
    <mergeCell ref="A1:F1"/>
    <mergeCell ref="A5:F5"/>
    <mergeCell ref="A4:F4"/>
    <mergeCell ref="A3:F3"/>
    <mergeCell ref="A2:F2"/>
  </mergeCells>
  <printOptions gridLines="1" horizontalCentered="1" verticalCentered="1"/>
  <pageMargins left="0.2755905511811024" right="0.2755905511811024" top="0.23" bottom="0.36" header="0.2" footer="0.25"/>
  <pageSetup horizontalDpi="300" verticalDpi="300" orientation="portrait" paperSize="9" scale="85" r:id="rId2"/>
  <headerFooter alignWithMargins="0">
    <oddHeader>&amp;C
</oddHeader>
    <oddFooter>&amp;R&amp;D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F46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47.28125" style="0" customWidth="1"/>
    <col min="2" max="2" width="14.421875" style="0" customWidth="1"/>
    <col min="3" max="3" width="15.8515625" style="0" customWidth="1"/>
    <col min="4" max="5" width="14.28125" style="0" customWidth="1"/>
    <col min="6" max="6" width="16.8515625" style="0" customWidth="1"/>
  </cols>
  <sheetData>
    <row r="1" spans="1:6" s="5" customFormat="1" ht="18">
      <c r="A1" s="75"/>
      <c r="B1" s="76"/>
      <c r="C1" s="75"/>
      <c r="D1" s="75"/>
      <c r="E1" s="75"/>
      <c r="F1" s="75"/>
    </row>
    <row r="2" spans="1:6" s="5" customFormat="1" ht="18">
      <c r="A2" s="149" t="s">
        <v>55</v>
      </c>
      <c r="B2" s="149"/>
      <c r="C2" s="149"/>
      <c r="D2" s="149"/>
      <c r="E2" s="149"/>
      <c r="F2" s="149"/>
    </row>
    <row r="3" spans="1:6" s="5" customFormat="1" ht="18">
      <c r="A3" s="149" t="s">
        <v>56</v>
      </c>
      <c r="B3" s="149"/>
      <c r="C3" s="149"/>
      <c r="D3" s="149"/>
      <c r="E3" s="149"/>
      <c r="F3" s="149"/>
    </row>
    <row r="4" spans="1:6" ht="18">
      <c r="A4" s="155" t="s">
        <v>57</v>
      </c>
      <c r="B4" s="155"/>
      <c r="C4" s="155"/>
      <c r="D4" s="155"/>
      <c r="E4" s="155"/>
      <c r="F4" s="155"/>
    </row>
    <row r="5" spans="1:6" ht="18">
      <c r="A5" s="149" t="s">
        <v>58</v>
      </c>
      <c r="B5" s="149"/>
      <c r="C5" s="149"/>
      <c r="D5" s="149"/>
      <c r="E5" s="149"/>
      <c r="F5" s="149"/>
    </row>
    <row r="6" spans="1:6" ht="18">
      <c r="A6" s="149" t="s">
        <v>109</v>
      </c>
      <c r="B6" s="149"/>
      <c r="C6" s="149"/>
      <c r="D6" s="149"/>
      <c r="E6" s="149"/>
      <c r="F6" s="149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95</v>
      </c>
      <c r="B8" s="84">
        <f>'Raccolta voti Pres.'!$C$27</f>
        <v>9</v>
      </c>
      <c r="C8" s="77" t="s">
        <v>26</v>
      </c>
      <c r="D8" s="76">
        <f>'Riepil. voti Pres.'!$E$18</f>
        <v>9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96</v>
      </c>
      <c r="B10" s="77">
        <f>'Raccolta voti Pres.'!$C$11</f>
        <v>1896</v>
      </c>
      <c r="C10" s="77" t="s">
        <v>97</v>
      </c>
      <c r="D10" s="77">
        <f>'Raccolta voti Pres.'!$C$12</f>
        <v>2162</v>
      </c>
      <c r="E10" s="83" t="s">
        <v>98</v>
      </c>
      <c r="F10" s="77">
        <f>'Raccolta voti Pres.'!$C$13</f>
        <v>4058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59</v>
      </c>
      <c r="B13" s="86">
        <f>'Raccolta voti Pres.'!$C$14</f>
        <v>51</v>
      </c>
      <c r="C13" s="75"/>
      <c r="D13" s="75"/>
      <c r="E13" s="75"/>
      <c r="F13" s="75"/>
    </row>
    <row r="14" spans="1:6" ht="19.5" thickBot="1">
      <c r="A14" s="85" t="s">
        <v>60</v>
      </c>
      <c r="B14" s="86">
        <f>'Raccolta voti Pres.'!C15</f>
        <v>156</v>
      </c>
      <c r="C14" s="75"/>
      <c r="D14" s="75"/>
      <c r="E14" s="75"/>
      <c r="F14" s="75"/>
    </row>
    <row r="15" spans="1:6" ht="19.5" thickBot="1">
      <c r="A15" s="87" t="s">
        <v>61</v>
      </c>
      <c r="B15" s="86">
        <f>'Raccolta voti Pres.'!C16</f>
        <v>207</v>
      </c>
      <c r="C15" s="88" t="s">
        <v>62</v>
      </c>
      <c r="D15" s="75"/>
      <c r="E15" s="75"/>
      <c r="F15" s="75"/>
    </row>
    <row r="16" spans="1:6" ht="18.75">
      <c r="A16" s="75"/>
      <c r="B16" s="89"/>
      <c r="C16" s="90"/>
      <c r="D16" s="90"/>
      <c r="E16" s="75"/>
      <c r="F16" s="75"/>
    </row>
    <row r="17" spans="1:6" ht="18.75">
      <c r="A17" s="75"/>
      <c r="B17" s="91"/>
      <c r="C17" s="90"/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63</v>
      </c>
      <c r="B19" s="93" t="s">
        <v>64</v>
      </c>
      <c r="C19" s="151" t="s">
        <v>65</v>
      </c>
      <c r="D19" s="152"/>
      <c r="E19" s="152"/>
      <c r="F19" s="153"/>
    </row>
    <row r="20" spans="1:6" ht="18.75" thickBot="1">
      <c r="A20" s="94" t="str">
        <f>'Raccolta voti Pres.'!A19</f>
        <v>1 - TEONESTO FRANCHINO</v>
      </c>
      <c r="B20" s="100">
        <f>'Raccolta voti Pres.'!C19</f>
        <v>35</v>
      </c>
      <c r="C20" s="90"/>
      <c r="D20" s="90"/>
      <c r="E20" s="101">
        <f>'Raccolta voti Pres.'!C30</f>
        <v>12</v>
      </c>
      <c r="F20" s="75"/>
    </row>
    <row r="21" spans="1:6" ht="18.75" thickBot="1">
      <c r="A21" s="94" t="str">
        <f>'Raccolta voti Pres.'!A20</f>
        <v>2 - RENZO MASOERO</v>
      </c>
      <c r="B21" s="100">
        <f>'Raccolta voti Pres.'!C20</f>
        <v>2340</v>
      </c>
      <c r="C21" s="95"/>
      <c r="D21" s="95"/>
      <c r="E21" s="102">
        <f>'Raccolta voti Pres.'!C31</f>
        <v>335</v>
      </c>
      <c r="F21" s="75"/>
    </row>
    <row r="22" spans="1:6" ht="18.75" thickBot="1">
      <c r="A22" s="94" t="str">
        <f>'Raccolta voti Pres.'!A21</f>
        <v>3 - FRANCESCO CARCO'</v>
      </c>
      <c r="B22" s="100">
        <f>'Raccolta voti Pres.'!C21</f>
        <v>1253</v>
      </c>
      <c r="C22" s="95"/>
      <c r="D22" s="95"/>
      <c r="E22" s="102">
        <f>'Raccolta voti Pres.'!C32</f>
        <v>435</v>
      </c>
      <c r="F22" s="75"/>
    </row>
    <row r="23" spans="1:6" ht="18.75" thickBot="1">
      <c r="A23" s="94" t="str">
        <f>'Raccolta voti Pres.'!A22</f>
        <v>4 - RENZO DEBIANCHI</v>
      </c>
      <c r="B23" s="100">
        <f>'Raccolta voti Pres.'!C22</f>
        <v>41</v>
      </c>
      <c r="C23" s="95"/>
      <c r="D23" s="95"/>
      <c r="E23" s="102">
        <f>'Raccolta voti Pres.'!C33</f>
        <v>14</v>
      </c>
      <c r="F23" s="75"/>
    </row>
    <row r="24" spans="1:6" ht="18.75" thickBot="1">
      <c r="A24" s="94" t="str">
        <f>'Raccolta voti Pres.'!A23</f>
        <v>5 - ANGELO BRESCIANI</v>
      </c>
      <c r="B24" s="100">
        <f>'Raccolta voti Pres.'!C23</f>
        <v>31</v>
      </c>
      <c r="C24" s="95"/>
      <c r="D24" s="95"/>
      <c r="E24" s="102">
        <f>'Raccolta voti Pres.'!C34</f>
        <v>4</v>
      </c>
      <c r="F24" s="75"/>
    </row>
    <row r="25" spans="1:6" ht="18.75" thickBot="1">
      <c r="A25" s="94" t="str">
        <f>'Raccolta voti Pres.'!A24</f>
        <v>6 - GIAN MARIO FERRARIS</v>
      </c>
      <c r="B25" s="100">
        <f>'Raccolta voti Pres.'!C24</f>
        <v>151</v>
      </c>
      <c r="C25" s="95"/>
      <c r="D25" s="95"/>
      <c r="E25" s="103">
        <f>'Raccolta voti Pres.'!C35</f>
        <v>13</v>
      </c>
      <c r="F25" s="90"/>
    </row>
    <row r="26" spans="1:6" ht="19.5" thickBot="1">
      <c r="A26" s="96" t="s">
        <v>66</v>
      </c>
      <c r="B26" s="100">
        <f>SUM(B20:B25)</f>
        <v>3851</v>
      </c>
      <c r="C26" s="76" t="s">
        <v>67</v>
      </c>
      <c r="D26" s="75"/>
      <c r="E26" s="75"/>
      <c r="F26" s="95"/>
    </row>
    <row r="27" spans="1:6" ht="19.5" thickBot="1">
      <c r="A27" s="97"/>
      <c r="B27" s="90"/>
      <c r="C27" s="76"/>
      <c r="D27" s="75"/>
      <c r="E27" s="75"/>
      <c r="F27" s="75"/>
    </row>
    <row r="28" spans="1:6" ht="19.5" thickBot="1">
      <c r="A28" s="87" t="s">
        <v>68</v>
      </c>
      <c r="B28" s="104">
        <f>'Raccolta voti Pres.'!$C$37</f>
        <v>0</v>
      </c>
      <c r="C28" s="76" t="s">
        <v>69</v>
      </c>
      <c r="D28" s="75"/>
      <c r="E28" s="75"/>
      <c r="F28" s="75"/>
    </row>
    <row r="29" spans="1:6" ht="18">
      <c r="A29" s="75"/>
      <c r="B29" s="75"/>
      <c r="C29" s="75"/>
      <c r="D29" s="75"/>
      <c r="E29" s="75"/>
      <c r="F29" s="75"/>
    </row>
    <row r="30" spans="1:6" ht="18">
      <c r="A30" s="149"/>
      <c r="B30" s="149"/>
      <c r="C30" s="149"/>
      <c r="D30" s="149"/>
      <c r="E30" s="149"/>
      <c r="F30" s="149"/>
    </row>
    <row r="31" spans="1:6" ht="12.75">
      <c r="A31" s="105" t="s">
        <v>70</v>
      </c>
      <c r="B31" s="106"/>
      <c r="C31" s="106"/>
      <c r="D31" s="106"/>
      <c r="E31" s="106"/>
      <c r="F31" s="106"/>
    </row>
    <row r="32" spans="1:6" ht="12.75">
      <c r="A32" s="154" t="s">
        <v>71</v>
      </c>
      <c r="B32" s="154"/>
      <c r="C32" s="154"/>
      <c r="D32" s="154"/>
      <c r="E32" s="154"/>
      <c r="F32" s="154"/>
    </row>
    <row r="33" spans="1:6" ht="12.75">
      <c r="A33" s="156" t="s">
        <v>72</v>
      </c>
      <c r="B33" s="156"/>
      <c r="C33" s="156"/>
      <c r="D33" s="156"/>
      <c r="E33" s="156"/>
      <c r="F33" s="156"/>
    </row>
    <row r="34" spans="1:6" ht="12.75">
      <c r="A34" s="150" t="s">
        <v>73</v>
      </c>
      <c r="B34" s="150"/>
      <c r="C34" s="150"/>
      <c r="D34" s="150"/>
      <c r="E34" s="150"/>
      <c r="F34" s="150"/>
    </row>
    <row r="35" spans="1:6" ht="18">
      <c r="A35" s="75"/>
      <c r="B35" s="98"/>
      <c r="C35" s="90"/>
      <c r="D35" s="90"/>
      <c r="E35" s="75"/>
      <c r="F35" s="75"/>
    </row>
    <row r="36" spans="1:6" ht="18">
      <c r="A36" s="75"/>
      <c r="B36" s="98"/>
      <c r="C36" s="90"/>
      <c r="D36" s="90"/>
      <c r="E36" s="75"/>
      <c r="F36" s="75"/>
    </row>
    <row r="37" spans="1:6" ht="18">
      <c r="A37" s="75"/>
      <c r="B37" s="99" t="s">
        <v>74</v>
      </c>
      <c r="C37" s="90" t="s">
        <v>75</v>
      </c>
      <c r="D37" s="90"/>
      <c r="E37" s="75"/>
      <c r="F37" s="75"/>
    </row>
    <row r="38" spans="1:6" ht="18">
      <c r="A38" s="75"/>
      <c r="B38" s="99" t="s">
        <v>76</v>
      </c>
      <c r="C38" s="90" t="s">
        <v>75</v>
      </c>
      <c r="D38" s="90"/>
      <c r="E38" s="75"/>
      <c r="F38" s="75"/>
    </row>
    <row r="39" spans="1:6" ht="18">
      <c r="A39" s="75"/>
      <c r="B39" s="99" t="s">
        <v>77</v>
      </c>
      <c r="C39" s="90" t="s">
        <v>75</v>
      </c>
      <c r="D39" s="90"/>
      <c r="E39" s="75"/>
      <c r="F39" s="75"/>
    </row>
    <row r="40" spans="1:6" ht="18">
      <c r="A40" s="75"/>
      <c r="B40" s="98"/>
      <c r="C40" s="90"/>
      <c r="D40" s="90"/>
      <c r="E40" s="75"/>
      <c r="F40" s="75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16"/>
      <c r="B46" s="16"/>
      <c r="C46" s="16"/>
      <c r="D46" s="16"/>
      <c r="E46" s="16"/>
      <c r="F46" s="16"/>
    </row>
  </sheetData>
  <sheetProtection/>
  <mergeCells count="10">
    <mergeCell ref="A2:F2"/>
    <mergeCell ref="A34:F34"/>
    <mergeCell ref="C19:F19"/>
    <mergeCell ref="A32:F32"/>
    <mergeCell ref="A30:F30"/>
    <mergeCell ref="A3:F3"/>
    <mergeCell ref="A4:F4"/>
    <mergeCell ref="A5:F5"/>
    <mergeCell ref="A33:F33"/>
    <mergeCell ref="A6:F6"/>
  </mergeCells>
  <printOptions horizontalCentered="1" verticalCentered="1"/>
  <pageMargins left="0.1968503937007874" right="0.1968503937007874" top="0.6692913385826772" bottom="0.629921259842519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F53"/>
  <sheetViews>
    <sheetView tabSelected="1" zoomScale="75" zoomScaleNormal="75" workbookViewId="0" topLeftCell="A1">
      <selection activeCell="C19" sqref="C19:F19"/>
    </sheetView>
  </sheetViews>
  <sheetFormatPr defaultColWidth="9.140625" defaultRowHeight="12.75"/>
  <cols>
    <col min="1" max="1" width="57.140625" style="0" customWidth="1"/>
    <col min="2" max="2" width="14.140625" style="0" customWidth="1"/>
    <col min="3" max="3" width="16.28125" style="0" customWidth="1"/>
    <col min="4" max="4" width="13.7109375" style="0" customWidth="1"/>
    <col min="5" max="5" width="13.28125" style="0" customWidth="1"/>
    <col min="6" max="6" width="12.00390625" style="0" customWidth="1"/>
  </cols>
  <sheetData>
    <row r="1" spans="1:6" ht="18">
      <c r="A1" s="75"/>
      <c r="B1" s="76"/>
      <c r="C1" s="75"/>
      <c r="D1" s="75"/>
      <c r="E1" s="75"/>
      <c r="F1" s="75"/>
    </row>
    <row r="2" spans="1:6" ht="18">
      <c r="A2" s="149" t="s">
        <v>99</v>
      </c>
      <c r="B2" s="149"/>
      <c r="C2" s="149"/>
      <c r="D2" s="149"/>
      <c r="E2" s="149"/>
      <c r="F2" s="149"/>
    </row>
    <row r="3" spans="1:6" ht="18">
      <c r="A3" s="84" t="s">
        <v>56</v>
      </c>
      <c r="B3" s="84"/>
      <c r="C3" s="84"/>
      <c r="D3" s="84"/>
      <c r="E3" s="84"/>
      <c r="F3" s="84"/>
    </row>
    <row r="4" spans="1:6" ht="18">
      <c r="A4" s="155" t="s">
        <v>57</v>
      </c>
      <c r="B4" s="155"/>
      <c r="C4" s="155"/>
      <c r="D4" s="155"/>
      <c r="E4" s="155"/>
      <c r="F4" s="155"/>
    </row>
    <row r="5" spans="1:6" ht="18">
      <c r="A5" s="149" t="s">
        <v>58</v>
      </c>
      <c r="B5" s="149"/>
      <c r="C5" s="149"/>
      <c r="D5" s="149"/>
      <c r="E5" s="149"/>
      <c r="F5" s="149"/>
    </row>
    <row r="6" spans="1:6" ht="18">
      <c r="A6" s="149" t="s">
        <v>109</v>
      </c>
      <c r="B6" s="149"/>
      <c r="C6" s="149"/>
      <c r="D6" s="149"/>
      <c r="E6" s="149"/>
      <c r="F6" s="149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95</v>
      </c>
      <c r="B8" s="84">
        <f>'Raccolta voti Pres.'!$C$27</f>
        <v>9</v>
      </c>
      <c r="C8" s="77" t="s">
        <v>26</v>
      </c>
      <c r="D8" s="76">
        <f>'Riepil. voti Pres.'!$E$18</f>
        <v>9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96</v>
      </c>
      <c r="B10" s="77">
        <f>'Raccolta voti Pres.'!$C$11</f>
        <v>1896</v>
      </c>
      <c r="C10" s="77" t="s">
        <v>97</v>
      </c>
      <c r="D10" s="77">
        <f>'Raccolta voti Pres.'!$C$12</f>
        <v>2162</v>
      </c>
      <c r="E10" s="83" t="s">
        <v>98</v>
      </c>
      <c r="F10" s="77">
        <f>'Raccolta voti Pres.'!$C$13</f>
        <v>4058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59</v>
      </c>
      <c r="B13" s="86">
        <f>'Raccolta voti lista'!C13</f>
        <v>51</v>
      </c>
      <c r="C13" s="75"/>
      <c r="D13" s="75"/>
      <c r="E13" s="75"/>
      <c r="F13" s="75"/>
    </row>
    <row r="14" spans="1:6" ht="19.5" thickBot="1">
      <c r="A14" s="85" t="s">
        <v>60</v>
      </c>
      <c r="B14" s="86">
        <f>'Raccolta voti lista'!C14</f>
        <v>156</v>
      </c>
      <c r="C14" s="75"/>
      <c r="D14" s="75"/>
      <c r="E14" s="75"/>
      <c r="F14" s="75"/>
    </row>
    <row r="15" spans="1:6" ht="19.5" thickBot="1">
      <c r="A15" s="87" t="s">
        <v>61</v>
      </c>
      <c r="B15" s="86">
        <f>'Raccolta voti lista'!C15</f>
        <v>207</v>
      </c>
      <c r="C15" s="88" t="s">
        <v>62</v>
      </c>
      <c r="D15" s="75"/>
      <c r="E15" s="75"/>
      <c r="F15" s="75"/>
    </row>
    <row r="16" spans="1:6" ht="19.5" thickBot="1">
      <c r="A16" s="75"/>
      <c r="B16" s="89"/>
      <c r="C16" s="90"/>
      <c r="D16" s="90"/>
      <c r="E16" s="75"/>
      <c r="F16" s="75"/>
    </row>
    <row r="17" spans="1:6" ht="18.75" thickBot="1">
      <c r="A17" s="109" t="s">
        <v>104</v>
      </c>
      <c r="B17" s="86">
        <f>'Raccolta voti lista'!$C$16</f>
        <v>813</v>
      </c>
      <c r="C17" s="88" t="s">
        <v>67</v>
      </c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105</v>
      </c>
      <c r="B19" s="93" t="s">
        <v>64</v>
      </c>
      <c r="C19" s="157"/>
      <c r="D19" s="157"/>
      <c r="E19" s="157"/>
      <c r="F19" s="157"/>
    </row>
    <row r="20" spans="1:6" ht="18.75" thickBot="1">
      <c r="A20" s="94" t="str">
        <f>'Raccolta voti lista'!B17</f>
        <v>1 - Grande Centro UDEUR Altri</v>
      </c>
      <c r="B20" s="100">
        <f>'Raccolta voti lista'!C17</f>
        <v>23</v>
      </c>
      <c r="C20" s="90"/>
      <c r="D20" s="90"/>
      <c r="E20" s="57"/>
      <c r="F20" s="90"/>
    </row>
    <row r="21" spans="1:6" ht="18.75" thickBot="1">
      <c r="A21" s="94" t="str">
        <f>'Raccolta voti lista'!B18</f>
        <v>2 - Democrazia Cristiana per le Autonomie</v>
      </c>
      <c r="B21" s="100">
        <f>'Raccolta voti lista'!C18</f>
        <v>7</v>
      </c>
      <c r="C21" s="95"/>
      <c r="D21" s="95"/>
      <c r="E21" s="110"/>
      <c r="F21" s="90"/>
    </row>
    <row r="22" spans="1:6" ht="18.75" thickBot="1">
      <c r="A22" s="94" t="str">
        <f>'Raccolta voti lista'!B19</f>
        <v>3 - Fiamma Tricolore</v>
      </c>
      <c r="B22" s="100">
        <f>'Raccolta voti lista'!C19</f>
        <v>51</v>
      </c>
      <c r="C22" s="95"/>
      <c r="D22" s="95"/>
      <c r="E22" s="110"/>
      <c r="F22" s="90"/>
    </row>
    <row r="23" spans="1:6" ht="18.75" thickBot="1">
      <c r="A23" s="94" t="str">
        <f>'Raccolta voti lista'!B20</f>
        <v>4 - Lega Nord</v>
      </c>
      <c r="B23" s="100">
        <f>'Raccolta voti lista'!C20</f>
        <v>298</v>
      </c>
      <c r="C23" s="95"/>
      <c r="D23" s="95"/>
      <c r="E23" s="110"/>
      <c r="F23" s="90"/>
    </row>
    <row r="24" spans="1:6" ht="18.75" thickBot="1">
      <c r="A24" s="94" t="str">
        <f>'Raccolta voti lista'!B21</f>
        <v>5 - Partito Socialista - Nuovo PSI</v>
      </c>
      <c r="B24" s="100">
        <f>'Raccolta voti lista'!C21</f>
        <v>61</v>
      </c>
      <c r="C24" s="95"/>
      <c r="D24" s="95"/>
      <c r="E24" s="110"/>
      <c r="F24" s="90"/>
    </row>
    <row r="25" spans="1:6" ht="18.75" thickBot="1">
      <c r="A25" s="94" t="str">
        <f>'Raccolta voti lista'!B22</f>
        <v>6 - Forza Italia</v>
      </c>
      <c r="B25" s="100">
        <f>'Raccolta voti lista'!C22</f>
        <v>1080</v>
      </c>
      <c r="C25" s="95"/>
      <c r="D25" s="95"/>
      <c r="E25" s="110"/>
      <c r="F25" s="90"/>
    </row>
    <row r="26" spans="1:6" ht="18.75" thickBot="1">
      <c r="A26" s="94" t="str">
        <f>'Raccolta voti lista'!B23</f>
        <v>7 - Libertas UDC</v>
      </c>
      <c r="B26" s="100">
        <f>'Raccolta voti lista'!C23</f>
        <v>114</v>
      </c>
      <c r="C26" s="95"/>
      <c r="D26" s="95"/>
      <c r="E26" s="110"/>
      <c r="F26" s="90"/>
    </row>
    <row r="27" spans="1:6" ht="18.75" thickBot="1">
      <c r="A27" s="94" t="str">
        <f>'Raccolta voti lista'!B24</f>
        <v>8 - Lista Consumatori</v>
      </c>
      <c r="B27" s="100">
        <f>'Raccolta voti lista'!C24</f>
        <v>2</v>
      </c>
      <c r="C27" s="95"/>
      <c r="D27" s="95"/>
      <c r="E27" s="110"/>
      <c r="F27" s="90"/>
    </row>
    <row r="28" spans="1:6" ht="18.75" thickBot="1">
      <c r="A28" s="94" t="str">
        <f>'Raccolta voti lista'!B25</f>
        <v>9 - Alleanza Nazionale</v>
      </c>
      <c r="B28" s="100">
        <f>'Raccolta voti lista'!C25</f>
        <v>341</v>
      </c>
      <c r="C28" s="95"/>
      <c r="D28" s="95"/>
      <c r="E28" s="110"/>
      <c r="F28" s="90"/>
    </row>
    <row r="29" spans="1:6" ht="18.75" thickBot="1">
      <c r="A29" s="94" t="str">
        <f>'Raccolta voti lista'!B26</f>
        <v>10 - Pensionati</v>
      </c>
      <c r="B29" s="100">
        <f>'Raccolta voti lista'!C26</f>
        <v>43</v>
      </c>
      <c r="C29" s="95"/>
      <c r="D29" s="95"/>
      <c r="E29" s="110"/>
      <c r="F29" s="90"/>
    </row>
    <row r="30" spans="1:6" ht="18.75" thickBot="1">
      <c r="A30" s="94" t="str">
        <f>'Raccolta voti lista'!B27</f>
        <v>11 - Con Masoero per la Valsesia</v>
      </c>
      <c r="B30" s="100">
        <f>'Raccolta voti lista'!C27</f>
        <v>10</v>
      </c>
      <c r="C30" s="95"/>
      <c r="D30" s="95"/>
      <c r="E30" s="110"/>
      <c r="F30" s="90"/>
    </row>
    <row r="31" spans="1:6" ht="18.75" thickBot="1">
      <c r="A31" s="94" t="str">
        <f>'Raccolta voti lista'!B28</f>
        <v>12 - Unità Socialista e Radicali - SDI</v>
      </c>
      <c r="B31" s="100">
        <f>'Raccolta voti lista'!C28</f>
        <v>51</v>
      </c>
      <c r="C31" s="95"/>
      <c r="D31" s="95"/>
      <c r="E31" s="110"/>
      <c r="F31" s="90"/>
    </row>
    <row r="32" spans="1:6" ht="18.75" thickBot="1">
      <c r="A32" s="94" t="str">
        <f>'Raccolta voti lista'!B29</f>
        <v>13 - L'Ulivo</v>
      </c>
      <c r="B32" s="100">
        <f>'Raccolta voti lista'!C29</f>
        <v>425</v>
      </c>
      <c r="C32" s="95"/>
      <c r="D32" s="95"/>
      <c r="E32" s="110"/>
      <c r="F32" s="90"/>
    </row>
    <row r="33" spans="1:6" ht="18.75" thickBot="1">
      <c r="A33" s="94" t="str">
        <f>'Raccolta voti lista'!B30</f>
        <v>14 - Rifondazione - Partito Comunista</v>
      </c>
      <c r="B33" s="100">
        <f>'Raccolta voti lista'!C30</f>
        <v>235</v>
      </c>
      <c r="C33" s="95"/>
      <c r="D33" s="95"/>
      <c r="E33" s="110"/>
      <c r="F33" s="90"/>
    </row>
    <row r="34" spans="1:6" ht="18.75" thickBot="1">
      <c r="A34" s="94" t="str">
        <f>'Raccolta voti lista'!B31</f>
        <v>15 - F.Verdi- Com.Italiani - Ins.a Sinistra</v>
      </c>
      <c r="B34" s="100">
        <f>'Raccolta voti lista'!C31</f>
        <v>39</v>
      </c>
      <c r="C34" s="95"/>
      <c r="D34" s="95"/>
      <c r="E34" s="110"/>
      <c r="F34" s="90"/>
    </row>
    <row r="35" spans="1:6" ht="18.75" thickBot="1">
      <c r="A35" s="94" t="str">
        <f>'Raccolta voti lista'!B32</f>
        <v>16 - Di Pietro - Italia dei Valori</v>
      </c>
      <c r="B35" s="100">
        <f>'Raccolta voti lista'!C32</f>
        <v>67</v>
      </c>
      <c r="C35" s="95"/>
      <c r="D35" s="95"/>
      <c r="E35" s="110"/>
      <c r="F35" s="90"/>
    </row>
    <row r="36" spans="1:6" ht="18.75" thickBot="1">
      <c r="A36" s="94" t="str">
        <f>'Raccolta voti lista'!B33</f>
        <v>17 - Vieni al Centro</v>
      </c>
      <c r="B36" s="100">
        <f>'Raccolta voti lista'!C33</f>
        <v>27</v>
      </c>
      <c r="C36" s="95"/>
      <c r="D36" s="95"/>
      <c r="E36" s="110"/>
      <c r="F36" s="90"/>
    </row>
    <row r="37" spans="1:6" ht="18.75" thickBot="1">
      <c r="A37" s="94" t="str">
        <f>'Raccolta voti lista'!B34</f>
        <v>18 - Libertas - Democrazia Cristiana</v>
      </c>
      <c r="B37" s="100">
        <f>'Raccolta voti lista'!C34</f>
        <v>26</v>
      </c>
      <c r="C37" s="95"/>
      <c r="D37" s="95"/>
      <c r="E37" s="110"/>
      <c r="F37" s="90"/>
    </row>
    <row r="38" spans="1:6" ht="18.75" thickBot="1">
      <c r="A38" s="94" t="str">
        <f>'Raccolta voti lista'!B35</f>
        <v>19 - Sì Ippodromo e Lavoro</v>
      </c>
      <c r="B38" s="100">
        <f>'Raccolta voti lista'!C35</f>
        <v>138</v>
      </c>
      <c r="C38" s="95"/>
      <c r="D38" s="95"/>
      <c r="E38" s="110"/>
      <c r="F38" s="90"/>
    </row>
    <row r="39" spans="1:6" ht="19.5" thickBot="1">
      <c r="A39" s="96" t="str">
        <f>'Raccolta voti lista'!$B$36</f>
        <v>TOTALI voti validi espressi per i gruppi</v>
      </c>
      <c r="B39" s="100">
        <f>SUM(B20:B38)</f>
        <v>3038</v>
      </c>
      <c r="C39" s="76" t="s">
        <v>69</v>
      </c>
      <c r="D39" s="75"/>
      <c r="E39" s="75"/>
      <c r="F39" s="95"/>
    </row>
    <row r="40" spans="1:6" ht="19.5" thickBot="1">
      <c r="A40" s="97"/>
      <c r="B40" s="90"/>
      <c r="C40" s="76"/>
      <c r="D40" s="75"/>
      <c r="E40" s="75"/>
      <c r="F40" s="75"/>
    </row>
    <row r="41" spans="1:6" ht="19.5" thickBot="1">
      <c r="A41" s="87" t="s">
        <v>68</v>
      </c>
      <c r="B41" s="104">
        <f>'Raccolta voti lista'!$C$38</f>
        <v>0</v>
      </c>
      <c r="C41" s="76" t="s">
        <v>106</v>
      </c>
      <c r="D41" s="75"/>
      <c r="E41" s="75"/>
      <c r="F41" s="75"/>
    </row>
    <row r="42" spans="1:6" ht="18">
      <c r="A42" s="75"/>
      <c r="B42" s="75"/>
      <c r="C42" s="75"/>
      <c r="D42" s="75"/>
      <c r="E42" s="75"/>
      <c r="F42" s="75"/>
    </row>
    <row r="43" spans="1:6" ht="18">
      <c r="A43" s="149"/>
      <c r="B43" s="149"/>
      <c r="C43" s="149"/>
      <c r="D43" s="149"/>
      <c r="E43" s="149"/>
      <c r="F43" s="149"/>
    </row>
    <row r="44" spans="1:6" ht="12.75">
      <c r="A44" s="105"/>
      <c r="B44" s="106" t="s">
        <v>100</v>
      </c>
      <c r="C44" s="106"/>
      <c r="D44" s="106"/>
      <c r="E44" s="106"/>
      <c r="F44" s="106"/>
    </row>
    <row r="45" spans="1:6" ht="12.75">
      <c r="A45" s="107" t="s">
        <v>101</v>
      </c>
      <c r="B45" s="107"/>
      <c r="C45" s="107"/>
      <c r="D45" s="107"/>
      <c r="E45" s="107"/>
      <c r="F45" s="107"/>
    </row>
    <row r="46" spans="1:6" ht="12.75">
      <c r="A46" s="108" t="s">
        <v>102</v>
      </c>
      <c r="B46" s="108"/>
      <c r="C46" s="108"/>
      <c r="D46" s="108"/>
      <c r="E46" s="108"/>
      <c r="F46" s="108"/>
    </row>
    <row r="47" spans="1:6" ht="12.75">
      <c r="A47" s="105" t="s">
        <v>103</v>
      </c>
      <c r="B47" s="105"/>
      <c r="C47" s="105"/>
      <c r="D47" s="105"/>
      <c r="E47" s="105"/>
      <c r="F47" s="105"/>
    </row>
    <row r="48" spans="1:6" ht="18">
      <c r="A48" s="75"/>
      <c r="B48" s="98"/>
      <c r="C48" s="90"/>
      <c r="D48" s="90"/>
      <c r="E48" s="75"/>
      <c r="F48" s="75"/>
    </row>
    <row r="49" spans="1:6" ht="18">
      <c r="A49" s="75"/>
      <c r="B49" s="98"/>
      <c r="C49" s="90"/>
      <c r="D49" s="90"/>
      <c r="E49" s="75"/>
      <c r="F49" s="75"/>
    </row>
    <row r="50" spans="1:6" ht="18">
      <c r="A50" s="75"/>
      <c r="B50" s="99" t="s">
        <v>74</v>
      </c>
      <c r="C50" s="90" t="s">
        <v>75</v>
      </c>
      <c r="D50" s="90"/>
      <c r="E50" s="75"/>
      <c r="F50" s="75"/>
    </row>
    <row r="51" spans="1:6" ht="18">
      <c r="A51" s="75"/>
      <c r="B51" s="99" t="s">
        <v>76</v>
      </c>
      <c r="C51" s="90" t="s">
        <v>75</v>
      </c>
      <c r="D51" s="90"/>
      <c r="E51" s="75"/>
      <c r="F51" s="75"/>
    </row>
    <row r="52" spans="1:6" ht="18">
      <c r="A52" s="75"/>
      <c r="B52" s="99" t="s">
        <v>77</v>
      </c>
      <c r="C52" s="90" t="s">
        <v>75</v>
      </c>
      <c r="D52" s="90"/>
      <c r="E52" s="75"/>
      <c r="F52" s="75"/>
    </row>
    <row r="53" spans="1:6" ht="18">
      <c r="A53" s="75"/>
      <c r="B53" s="98"/>
      <c r="C53" s="90"/>
      <c r="D53" s="90"/>
      <c r="E53" s="75"/>
      <c r="F53" s="75"/>
    </row>
  </sheetData>
  <sheetProtection/>
  <mergeCells count="6">
    <mergeCell ref="A6:F6"/>
    <mergeCell ref="C19:F19"/>
    <mergeCell ref="A43:F43"/>
    <mergeCell ref="A2:F2"/>
    <mergeCell ref="A4:F4"/>
    <mergeCell ref="A5:F5"/>
  </mergeCells>
  <printOptions horizontalCentered="1" verticalCentered="1"/>
  <pageMargins left="0.2755905511811024" right="0.35433070866141736" top="0.4330708661417323" bottom="0.4330708661417323" header="0.2362204724409449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annamaria.ivaldi</cp:lastModifiedBy>
  <cp:lastPrinted>2007-05-25T13:27:31Z</cp:lastPrinted>
  <dcterms:created xsi:type="dcterms:W3CDTF">1999-05-08T08:52:17Z</dcterms:created>
  <dcterms:modified xsi:type="dcterms:W3CDTF">2007-05-28T18:43:21Z</dcterms:modified>
  <cp:category/>
  <cp:version/>
  <cp:contentType/>
  <cp:contentStatus/>
</cp:coreProperties>
</file>