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65" windowWidth="11175" windowHeight="3210" tabRatio="839" firstSheet="1" activeTab="4"/>
  </bookViews>
  <sheets>
    <sheet name="Affl. Ref N. 1 2011 - Domenica" sheetId="1" r:id="rId1"/>
    <sheet name="Affl. Ref N. 2 2011 - Domenica " sheetId="2" r:id="rId2"/>
    <sheet name="Affl. Ref N. 3 2011 - Domenica" sheetId="3" r:id="rId3"/>
    <sheet name="Affl. Ref N. 4 2011 - Domenica" sheetId="4" r:id="rId4"/>
    <sheet name="Riepiloghi Domenica" sheetId="5" r:id="rId5"/>
  </sheets>
  <definedNames>
    <definedName name="Z_9D808311_076C_4022_A5F4_54A835FF97F0_.wvu.PrintArea" localSheetId="4" hidden="1">'Riepiloghi Domenica'!$B$6:$F$25,'Riepiloghi Domenica'!$H$6:$L$25,'Riepiloghi Domenica'!$N$6:$R$25</definedName>
  </definedNames>
  <calcPr fullCalcOnLoad="1"/>
</workbook>
</file>

<file path=xl/sharedStrings.xml><?xml version="1.0" encoding="utf-8"?>
<sst xmlns="http://schemas.openxmlformats.org/spreadsheetml/2006/main" count="1516" uniqueCount="117">
  <si>
    <t>Iscritti</t>
  </si>
  <si>
    <t>SEZ</t>
  </si>
  <si>
    <t>SEGGIO</t>
  </si>
  <si>
    <t>UBICAZIONE</t>
  </si>
  <si>
    <t>NUM</t>
  </si>
  <si>
    <t>Maschi</t>
  </si>
  <si>
    <t>Totali</t>
  </si>
  <si>
    <t>01</t>
  </si>
  <si>
    <t>LICEO LAGRANGIA</t>
  </si>
  <si>
    <t xml:space="preserve">             Via  DUOMO</t>
  </si>
  <si>
    <t>02</t>
  </si>
  <si>
    <t>03</t>
  </si>
  <si>
    <t>15</t>
  </si>
  <si>
    <t>04</t>
  </si>
  <si>
    <t>ISTITUTO MAGISTRALE ROSA STAMPA</t>
  </si>
  <si>
    <t>CORSO ITALIA</t>
  </si>
  <si>
    <t>05</t>
  </si>
  <si>
    <t>06</t>
  </si>
  <si>
    <t>07</t>
  </si>
  <si>
    <t>08</t>
  </si>
  <si>
    <t>SCUOLA ROSA STAMPA</t>
  </si>
  <si>
    <t>VIA CAPPELLINA</t>
  </si>
  <si>
    <t>09</t>
  </si>
  <si>
    <t>SCUOLA ELEMENTARE MARCONI</t>
  </si>
  <si>
    <t>VIA ANADONE</t>
  </si>
  <si>
    <t>7</t>
  </si>
  <si>
    <t>10</t>
  </si>
  <si>
    <t>SCUOLA MEDIA G. FERRARI</t>
  </si>
  <si>
    <t>VIA CERRONE</t>
  </si>
  <si>
    <t>11</t>
  </si>
  <si>
    <t>12</t>
  </si>
  <si>
    <t>13</t>
  </si>
  <si>
    <t>SCUOLE ELEMENTARI G. FERRARIS</t>
  </si>
  <si>
    <t>PIAZZA CESARE BATTISTI</t>
  </si>
  <si>
    <t>14</t>
  </si>
  <si>
    <t>6</t>
  </si>
  <si>
    <t>16</t>
  </si>
  <si>
    <t>17</t>
  </si>
  <si>
    <t>18</t>
  </si>
  <si>
    <t>CORSO PALESTRO</t>
  </si>
  <si>
    <t>19</t>
  </si>
  <si>
    <t>20</t>
  </si>
  <si>
    <t>SCUOLE ELEMENTARI REGINA PACIS</t>
  </si>
  <si>
    <t>VIA GUILLA</t>
  </si>
  <si>
    <t>21</t>
  </si>
  <si>
    <t>22</t>
  </si>
  <si>
    <t>23</t>
  </si>
  <si>
    <t>24</t>
  </si>
  <si>
    <t>SCUOLA MEDIA B. LANINO</t>
  </si>
  <si>
    <t>CORSO TANARO</t>
  </si>
  <si>
    <t>25</t>
  </si>
  <si>
    <t>26</t>
  </si>
  <si>
    <t>27</t>
  </si>
  <si>
    <t>28</t>
  </si>
  <si>
    <t>29</t>
  </si>
  <si>
    <t>SCUOLE ELEMENTARI CARDUCCI</t>
  </si>
  <si>
    <t>VIA TRENTO</t>
  </si>
  <si>
    <t>30</t>
  </si>
  <si>
    <t>31</t>
  </si>
  <si>
    <t>32</t>
  </si>
  <si>
    <t>SCUOLA ELEMENTARE BERTINETTI</t>
  </si>
  <si>
    <t>VIA DEGLI ZUAVI</t>
  </si>
  <si>
    <t>33</t>
  </si>
  <si>
    <t>34</t>
  </si>
  <si>
    <t>35</t>
  </si>
  <si>
    <t>36</t>
  </si>
  <si>
    <t>SCUOLA ELEMENTARE GOZZANO</t>
  </si>
  <si>
    <t>PIAZZA SARDEGNA</t>
  </si>
  <si>
    <t>37</t>
  </si>
  <si>
    <t>38</t>
  </si>
  <si>
    <t>39</t>
  </si>
  <si>
    <t>40</t>
  </si>
  <si>
    <t>SCUOLE ELEMENTARI DE AMICIS</t>
  </si>
  <si>
    <t>VIA DEL VEZZOLANO</t>
  </si>
  <si>
    <t>41</t>
  </si>
  <si>
    <t>42</t>
  </si>
  <si>
    <t>43</t>
  </si>
  <si>
    <t>SCUOLE ROSA STAMPA</t>
  </si>
  <si>
    <t>44</t>
  </si>
  <si>
    <t>45</t>
  </si>
  <si>
    <t>SCUOLA ELEMENTARE RODARI</t>
  </si>
  <si>
    <t>VIA BORSI</t>
  </si>
  <si>
    <t>46</t>
  </si>
  <si>
    <t>47</t>
  </si>
  <si>
    <t>48</t>
  </si>
  <si>
    <t>49</t>
  </si>
  <si>
    <t>TOTALI</t>
  </si>
  <si>
    <t>Votanti</t>
  </si>
  <si>
    <t>Percen.</t>
  </si>
  <si>
    <t>Raccolta Affluenze</t>
  </si>
  <si>
    <t xml:space="preserve">RIEPILOGO AFFLUENZA ELETTORI </t>
  </si>
  <si>
    <t>ore</t>
  </si>
  <si>
    <t>Centro Elaborazione Dati</t>
  </si>
  <si>
    <t>Comune di Vercelli</t>
  </si>
  <si>
    <t>su</t>
  </si>
  <si>
    <t xml:space="preserve">  LICEO SCIENTIFICO AVOGADRO</t>
  </si>
  <si>
    <t>OSPEDALE SANT'ANDREA</t>
  </si>
  <si>
    <t>CORSO ABBIATE</t>
  </si>
  <si>
    <t>Sezioni scrutinate</t>
  </si>
  <si>
    <t xml:space="preserve"> </t>
  </si>
  <si>
    <t>Femmine</t>
  </si>
  <si>
    <t>Iscritti Maschi</t>
  </si>
  <si>
    <t>Iscritti Femmine</t>
  </si>
  <si>
    <t>Iscritti   Totali</t>
  </si>
  <si>
    <t>Votanti   Totali</t>
  </si>
  <si>
    <t>Percent. Totali</t>
  </si>
  <si>
    <t>Votanti  Totali</t>
  </si>
  <si>
    <t>Iscritti    Totali</t>
  </si>
  <si>
    <t>Affluenze Domenica</t>
  </si>
  <si>
    <t>Referendum N. 1</t>
  </si>
  <si>
    <t>COMANDO POLIZIA MUNICIPALE</t>
  </si>
  <si>
    <t>VIA DONIZETTI</t>
  </si>
  <si>
    <t>Giugno 2011</t>
  </si>
  <si>
    <t>12 - 13</t>
  </si>
  <si>
    <t>Referendum N. 2</t>
  </si>
  <si>
    <t>Referendum N. 3</t>
  </si>
  <si>
    <t>Referendum N. 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</si>
</sst>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%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color indexed="9"/>
      <name val="Arial"/>
      <family val="0"/>
    </font>
    <font>
      <sz val="10"/>
      <color indexed="56"/>
      <name val="Arial"/>
      <family val="2"/>
    </font>
    <font>
      <b/>
      <sz val="10"/>
      <color indexed="56"/>
      <name val="Arial"/>
      <family val="0"/>
    </font>
    <font>
      <b/>
      <sz val="10"/>
      <name val="Times New Roman"/>
      <family val="0"/>
    </font>
    <font>
      <sz val="9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" fontId="0" fillId="33" borderId="10" xfId="0" applyNumberFormat="1" applyFill="1" applyBorder="1" applyAlignment="1" applyProtection="1">
      <alignment horizontal="center"/>
      <protection locked="0"/>
    </xf>
    <xf numFmtId="1" fontId="0" fillId="34" borderId="10" xfId="0" applyNumberFormat="1" applyFill="1" applyBorder="1" applyAlignment="1" applyProtection="1">
      <alignment horizontal="center"/>
      <protection/>
    </xf>
    <xf numFmtId="1" fontId="1" fillId="34" borderId="11" xfId="0" applyNumberFormat="1" applyFont="1" applyFill="1" applyBorder="1" applyAlignment="1" applyProtection="1">
      <alignment horizontal="center"/>
      <protection/>
    </xf>
    <xf numFmtId="10" fontId="3" fillId="0" borderId="10" xfId="0" applyNumberFormat="1" applyFont="1" applyBorder="1" applyAlignment="1" applyProtection="1">
      <alignment horizontal="center"/>
      <protection/>
    </xf>
    <xf numFmtId="10" fontId="4" fillId="0" borderId="11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  <xf numFmtId="1" fontId="0" fillId="35" borderId="0" xfId="0" applyNumberForma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/>
    </xf>
    <xf numFmtId="10" fontId="8" fillId="36" borderId="10" xfId="0" applyNumberFormat="1" applyFont="1" applyFill="1" applyBorder="1" applyAlignment="1" applyProtection="1">
      <alignment horizontal="center"/>
      <protection/>
    </xf>
    <xf numFmtId="1" fontId="9" fillId="36" borderId="12" xfId="0" applyNumberFormat="1" applyFont="1" applyFill="1" applyBorder="1" applyAlignment="1" applyProtection="1">
      <alignment horizontal="center"/>
      <protection/>
    </xf>
    <xf numFmtId="10" fontId="9" fillId="36" borderId="13" xfId="0" applyNumberFormat="1" applyFont="1" applyFill="1" applyBorder="1" applyAlignment="1" applyProtection="1">
      <alignment horizontal="center"/>
      <protection/>
    </xf>
    <xf numFmtId="1" fontId="9" fillId="36" borderId="13" xfId="0" applyNumberFormat="1" applyFont="1" applyFill="1" applyBorder="1" applyAlignment="1" applyProtection="1">
      <alignment horizontal="center"/>
      <protection/>
    </xf>
    <xf numFmtId="0" fontId="0" fillId="37" borderId="0" xfId="0" applyFont="1" applyFill="1" applyAlignment="1" applyProtection="1">
      <alignment horizontal="center"/>
      <protection/>
    </xf>
    <xf numFmtId="0" fontId="0" fillId="37" borderId="0" xfId="0" applyFill="1" applyAlignment="1" applyProtection="1">
      <alignment shrinkToFit="1"/>
      <protection/>
    </xf>
    <xf numFmtId="0" fontId="0" fillId="37" borderId="0" xfId="0" applyFill="1" applyAlignment="1" applyProtection="1">
      <alignment/>
      <protection/>
    </xf>
    <xf numFmtId="20" fontId="0" fillId="37" borderId="0" xfId="0" applyNumberForma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37" borderId="0" xfId="0" applyFill="1" applyAlignment="1" applyProtection="1">
      <alignment/>
      <protection/>
    </xf>
    <xf numFmtId="49" fontId="0" fillId="37" borderId="0" xfId="0" applyNumberFormat="1" applyFont="1" applyFill="1" applyAlignment="1" applyProtection="1">
      <alignment horizontal="center" wrapText="1"/>
      <protection/>
    </xf>
    <xf numFmtId="0" fontId="0" fillId="0" borderId="0" xfId="0" applyAlignment="1" applyProtection="1">
      <alignment shrinkToFit="1"/>
      <protection/>
    </xf>
    <xf numFmtId="22" fontId="1" fillId="0" borderId="0" xfId="0" applyNumberFormat="1" applyFont="1" applyAlignment="1" applyProtection="1">
      <alignment horizontal="center"/>
      <protection/>
    </xf>
    <xf numFmtId="1" fontId="1" fillId="34" borderId="14" xfId="0" applyNumberFormat="1" applyFont="1" applyFill="1" applyBorder="1" applyAlignment="1" applyProtection="1">
      <alignment horizontal="center"/>
      <protection/>
    </xf>
    <xf numFmtId="1" fontId="1" fillId="34" borderId="15" xfId="0" applyNumberFormat="1" applyFont="1" applyFill="1" applyBorder="1" applyAlignment="1" applyProtection="1">
      <alignment horizontal="center"/>
      <protection/>
    </xf>
    <xf numFmtId="1" fontId="7" fillId="36" borderId="14" xfId="0" applyNumberFormat="1" applyFont="1" applyFill="1" applyBorder="1" applyAlignment="1" applyProtection="1">
      <alignment horizontal="center"/>
      <protection/>
    </xf>
    <xf numFmtId="1" fontId="7" fillId="36" borderId="15" xfId="0" applyNumberFormat="1" applyFont="1" applyFill="1" applyBorder="1" applyAlignment="1" applyProtection="1">
      <alignment horizontal="center"/>
      <protection/>
    </xf>
    <xf numFmtId="1" fontId="0" fillId="38" borderId="15" xfId="0" applyNumberFormat="1" applyFont="1" applyFill="1" applyBorder="1" applyAlignment="1" applyProtection="1">
      <alignment horizontal="center"/>
      <protection/>
    </xf>
    <xf numFmtId="1" fontId="0" fillId="38" borderId="16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1" fontId="1" fillId="34" borderId="17" xfId="0" applyNumberFormat="1" applyFont="1" applyFill="1" applyBorder="1" applyAlignment="1" applyProtection="1">
      <alignment horizontal="center"/>
      <protection/>
    </xf>
    <xf numFmtId="1" fontId="1" fillId="34" borderId="18" xfId="0" applyNumberFormat="1" applyFont="1" applyFill="1" applyBorder="1" applyAlignment="1" applyProtection="1">
      <alignment horizontal="center"/>
      <protection/>
    </xf>
    <xf numFmtId="1" fontId="7" fillId="36" borderId="17" xfId="0" applyNumberFormat="1" applyFont="1" applyFill="1" applyBorder="1" applyAlignment="1" applyProtection="1">
      <alignment horizontal="center"/>
      <protection/>
    </xf>
    <xf numFmtId="1" fontId="7" fillId="36" borderId="18" xfId="0" applyNumberFormat="1" applyFont="1" applyFill="1" applyBorder="1" applyAlignment="1" applyProtection="1">
      <alignment horizontal="center"/>
      <protection/>
    </xf>
    <xf numFmtId="1" fontId="0" fillId="38" borderId="18" xfId="0" applyNumberFormat="1" applyFont="1" applyFill="1" applyBorder="1" applyAlignment="1" applyProtection="1">
      <alignment horizontal="center"/>
      <protection/>
    </xf>
    <xf numFmtId="1" fontId="0" fillId="38" borderId="19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8" fillId="36" borderId="10" xfId="0" applyNumberFormat="1" applyFont="1" applyFill="1" applyBorder="1" applyAlignment="1" applyProtection="1">
      <alignment horizontal="center"/>
      <protection/>
    </xf>
    <xf numFmtId="1" fontId="0" fillId="33" borderId="10" xfId="0" applyNumberFormat="1" applyFill="1" applyBorder="1" applyAlignment="1" applyProtection="1">
      <alignment horizontal="center"/>
      <protection/>
    </xf>
    <xf numFmtId="1" fontId="2" fillId="39" borderId="0" xfId="0" applyNumberFormat="1" applyFont="1" applyFill="1" applyAlignment="1" applyProtection="1">
      <alignment horizontal="center"/>
      <protection/>
    </xf>
    <xf numFmtId="0" fontId="0" fillId="37" borderId="0" xfId="0" applyFill="1" applyAlignment="1" applyProtection="1">
      <alignment horizontal="center"/>
      <protection/>
    </xf>
    <xf numFmtId="0" fontId="0" fillId="37" borderId="0" xfId="0" applyFill="1" applyAlignment="1" applyProtection="1">
      <alignment horizontal="left"/>
      <protection/>
    </xf>
    <xf numFmtId="10" fontId="4" fillId="0" borderId="10" xfId="0" applyNumberFormat="1" applyFont="1" applyBorder="1" applyAlignment="1" applyProtection="1">
      <alignment horizontal="center"/>
      <protection/>
    </xf>
    <xf numFmtId="1" fontId="8" fillId="36" borderId="20" xfId="0" applyNumberFormat="1" applyFont="1" applyFill="1" applyBorder="1" applyAlignment="1" applyProtection="1">
      <alignment horizontal="center"/>
      <protection/>
    </xf>
    <xf numFmtId="1" fontId="9" fillId="36" borderId="20" xfId="0" applyNumberFormat="1" applyFont="1" applyFill="1" applyBorder="1" applyAlignment="1" applyProtection="1">
      <alignment horizontal="center"/>
      <protection/>
    </xf>
    <xf numFmtId="1" fontId="9" fillId="36" borderId="10" xfId="0" applyNumberFormat="1" applyFont="1" applyFill="1" applyBorder="1" applyAlignment="1" applyProtection="1">
      <alignment horizontal="center"/>
      <protection/>
    </xf>
    <xf numFmtId="1" fontId="8" fillId="0" borderId="20" xfId="0" applyNumberFormat="1" applyFont="1" applyBorder="1" applyAlignment="1" applyProtection="1">
      <alignment horizontal="center"/>
      <protection/>
    </xf>
    <xf numFmtId="1" fontId="8" fillId="0" borderId="10" xfId="0" applyNumberFormat="1" applyFont="1" applyBorder="1" applyAlignment="1" applyProtection="1">
      <alignment horizontal="center"/>
      <protection/>
    </xf>
    <xf numFmtId="10" fontId="9" fillId="36" borderId="21" xfId="0" applyNumberFormat="1" applyFont="1" applyFill="1" applyBorder="1" applyAlignment="1" applyProtection="1">
      <alignment horizontal="center"/>
      <protection/>
    </xf>
    <xf numFmtId="10" fontId="9" fillId="36" borderId="22" xfId="0" applyNumberFormat="1" applyFont="1" applyFill="1" applyBorder="1" applyAlignment="1" applyProtection="1">
      <alignment horizontal="center"/>
      <protection/>
    </xf>
    <xf numFmtId="0" fontId="0" fillId="36" borderId="23" xfId="0" applyFill="1" applyBorder="1" applyAlignment="1" applyProtection="1">
      <alignment/>
      <protection/>
    </xf>
    <xf numFmtId="0" fontId="0" fillId="36" borderId="24" xfId="0" applyFill="1" applyBorder="1" applyAlignment="1" applyProtection="1">
      <alignment/>
      <protection/>
    </xf>
    <xf numFmtId="0" fontId="0" fillId="36" borderId="16" xfId="0" applyFill="1" applyBorder="1" applyAlignment="1" applyProtection="1">
      <alignment/>
      <protection/>
    </xf>
    <xf numFmtId="1" fontId="0" fillId="36" borderId="0" xfId="0" applyNumberFormat="1" applyFill="1" applyBorder="1" applyAlignment="1" applyProtection="1">
      <alignment horizontal="center"/>
      <protection/>
    </xf>
    <xf numFmtId="0" fontId="0" fillId="36" borderId="25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26" xfId="0" applyFill="1" applyBorder="1" applyAlignment="1" applyProtection="1">
      <alignment/>
      <protection/>
    </xf>
    <xf numFmtId="1" fontId="6" fillId="36" borderId="25" xfId="0" applyNumberFormat="1" applyFont="1" applyFill="1" applyBorder="1" applyAlignment="1" applyProtection="1">
      <alignment horizontal="center" wrapText="1"/>
      <protection/>
    </xf>
    <xf numFmtId="0" fontId="6" fillId="0" borderId="26" xfId="0" applyFont="1" applyBorder="1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0" fontId="0" fillId="0" borderId="26" xfId="0" applyBorder="1" applyAlignment="1" applyProtection="1">
      <alignment wrapText="1"/>
      <protection/>
    </xf>
    <xf numFmtId="0" fontId="0" fillId="36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0" fillId="36" borderId="0" xfId="0" applyFill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8" fillId="36" borderId="0" xfId="0" applyFon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" fontId="1" fillId="34" borderId="20" xfId="0" applyNumberFormat="1" applyFont="1" applyFill="1" applyBorder="1" applyAlignment="1" applyProtection="1">
      <alignment horizontal="center"/>
      <protection/>
    </xf>
    <xf numFmtId="1" fontId="1" fillId="34" borderId="10" xfId="0" applyNumberFormat="1" applyFont="1" applyFill="1" applyBorder="1" applyAlignment="1" applyProtection="1">
      <alignment horizontal="center"/>
      <protection/>
    </xf>
    <xf numFmtId="1" fontId="1" fillId="34" borderId="27" xfId="0" applyNumberFormat="1" applyFont="1" applyFill="1" applyBorder="1" applyAlignment="1" applyProtection="1">
      <alignment horizontal="center"/>
      <protection/>
    </xf>
    <xf numFmtId="1" fontId="1" fillId="38" borderId="27" xfId="0" applyNumberFormat="1" applyFont="1" applyFill="1" applyBorder="1" applyAlignment="1" applyProtection="1">
      <alignment horizontal="center"/>
      <protection/>
    </xf>
    <xf numFmtId="10" fontId="1" fillId="36" borderId="28" xfId="0" applyNumberFormat="1" applyFont="1" applyFill="1" applyBorder="1" applyAlignment="1" applyProtection="1">
      <alignment horizontal="center"/>
      <protection/>
    </xf>
    <xf numFmtId="0" fontId="0" fillId="36" borderId="29" xfId="0" applyFill="1" applyBorder="1" applyAlignment="1" applyProtection="1">
      <alignment/>
      <protection/>
    </xf>
    <xf numFmtId="0" fontId="0" fillId="36" borderId="30" xfId="0" applyFill="1" applyBorder="1" applyAlignment="1" applyProtection="1">
      <alignment/>
      <protection/>
    </xf>
    <xf numFmtId="0" fontId="0" fillId="36" borderId="19" xfId="0" applyFill="1" applyBorder="1" applyAlignment="1" applyProtection="1">
      <alignment/>
      <protection/>
    </xf>
    <xf numFmtId="10" fontId="1" fillId="0" borderId="28" xfId="0" applyNumberFormat="1" applyFont="1" applyBorder="1" applyAlignment="1" applyProtection="1">
      <alignment horizontal="center"/>
      <protection/>
    </xf>
    <xf numFmtId="0" fontId="0" fillId="34" borderId="10" xfId="0" applyFill="1" applyBorder="1" applyAlignment="1">
      <alignment horizontal="center"/>
    </xf>
    <xf numFmtId="49" fontId="0" fillId="37" borderId="0" xfId="0" applyNumberFormat="1" applyFont="1" applyFill="1" applyAlignment="1" applyProtection="1">
      <alignment horizontal="center" shrinkToFit="1"/>
      <protection/>
    </xf>
    <xf numFmtId="0" fontId="0" fillId="36" borderId="0" xfId="0" applyFill="1" applyBorder="1" applyAlignment="1" applyProtection="1">
      <alignment horizontal="right"/>
      <protection/>
    </xf>
    <xf numFmtId="1" fontId="0" fillId="38" borderId="31" xfId="0" applyNumberFormat="1" applyFont="1" applyFill="1" applyBorder="1" applyAlignment="1" applyProtection="1">
      <alignment horizontal="center"/>
      <protection/>
    </xf>
    <xf numFmtId="1" fontId="0" fillId="38" borderId="32" xfId="0" applyNumberFormat="1" applyFont="1" applyFill="1" applyBorder="1" applyAlignment="1" applyProtection="1">
      <alignment horizontal="center"/>
      <protection/>
    </xf>
    <xf numFmtId="1" fontId="0" fillId="38" borderId="33" xfId="0" applyNumberFormat="1" applyFont="1" applyFill="1" applyBorder="1" applyAlignment="1" applyProtection="1">
      <alignment horizontal="center"/>
      <protection/>
    </xf>
    <xf numFmtId="0" fontId="0" fillId="37" borderId="0" xfId="0" applyFill="1" applyAlignment="1" applyProtection="1">
      <alignment horizontal="center" shrinkToFit="1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1" fontId="0" fillId="36" borderId="25" xfId="0" applyNumberFormat="1" applyFill="1" applyBorder="1" applyAlignment="1" applyProtection="1">
      <alignment horizontal="center"/>
      <protection/>
    </xf>
    <xf numFmtId="1" fontId="0" fillId="36" borderId="0" xfId="0" applyNumberFormat="1" applyFill="1" applyBorder="1" applyAlignment="1" applyProtection="1">
      <alignment horizontal="center"/>
      <protection/>
    </xf>
    <xf numFmtId="1" fontId="0" fillId="36" borderId="26" xfId="0" applyNumberFormat="1" applyFill="1" applyBorder="1" applyAlignment="1" applyProtection="1">
      <alignment horizontal="center"/>
      <protection/>
    </xf>
    <xf numFmtId="0" fontId="5" fillId="36" borderId="25" xfId="0" applyFont="1" applyFill="1" applyBorder="1" applyAlignment="1" applyProtection="1">
      <alignment horizontal="center"/>
      <protection/>
    </xf>
    <xf numFmtId="0" fontId="5" fillId="36" borderId="0" xfId="0" applyFont="1" applyFill="1" applyBorder="1" applyAlignment="1" applyProtection="1">
      <alignment horizontal="center"/>
      <protection/>
    </xf>
    <xf numFmtId="0" fontId="5" fillId="36" borderId="26" xfId="0" applyFont="1" applyFill="1" applyBorder="1" applyAlignment="1" applyProtection="1">
      <alignment horizontal="center"/>
      <protection/>
    </xf>
    <xf numFmtId="1" fontId="6" fillId="36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1" fontId="0" fillId="34" borderId="34" xfId="0" applyNumberFormat="1" applyFill="1" applyBorder="1" applyAlignment="1" applyProtection="1">
      <alignment horizontal="center" wrapText="1"/>
      <protection/>
    </xf>
    <xf numFmtId="0" fontId="0" fillId="0" borderId="20" xfId="0" applyBorder="1" applyAlignment="1">
      <alignment horizontal="center" wrapText="1"/>
    </xf>
    <xf numFmtId="1" fontId="0" fillId="34" borderId="35" xfId="0" applyNumberForma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 wrapText="1"/>
    </xf>
    <xf numFmtId="1" fontId="0" fillId="34" borderId="36" xfId="0" applyNumberFormat="1" applyFill="1" applyBorder="1" applyAlignment="1" applyProtection="1">
      <alignment horizontal="center" wrapText="1"/>
      <protection/>
    </xf>
    <xf numFmtId="0" fontId="0" fillId="0" borderId="27" xfId="0" applyBorder="1" applyAlignment="1">
      <alignment horizontal="center" wrapText="1"/>
    </xf>
    <xf numFmtId="1" fontId="0" fillId="38" borderId="27" xfId="0" applyNumberFormat="1" applyFont="1" applyFill="1" applyBorder="1" applyAlignment="1" applyProtection="1">
      <alignment horizontal="center" wrapText="1"/>
      <protection/>
    </xf>
    <xf numFmtId="1" fontId="0" fillId="0" borderId="27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</xdr:row>
      <xdr:rowOff>85725</xdr:rowOff>
    </xdr:from>
    <xdr:to>
      <xdr:col>2</xdr:col>
      <xdr:colOff>323850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81100" y="247650"/>
          <a:ext cx="1866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Centro Elaborazione Dati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Comune di Vercelli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228600</xdr:colOff>
      <xdr:row>3</xdr:row>
      <xdr:rowOff>114300</xdr:rowOff>
    </xdr:to>
    <xdr:pic>
      <xdr:nvPicPr>
        <xdr:cNvPr id="2" name="Picture 2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</xdr:row>
      <xdr:rowOff>85725</xdr:rowOff>
    </xdr:from>
    <xdr:to>
      <xdr:col>2</xdr:col>
      <xdr:colOff>323850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81100" y="247650"/>
          <a:ext cx="1866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Centro Elaborazione Dati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Comune di Vercelli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228600</xdr:colOff>
      <xdr:row>3</xdr:row>
      <xdr:rowOff>114300</xdr:rowOff>
    </xdr:to>
    <xdr:pic>
      <xdr:nvPicPr>
        <xdr:cNvPr id="2" name="Picture 2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</xdr:row>
      <xdr:rowOff>85725</xdr:rowOff>
    </xdr:from>
    <xdr:to>
      <xdr:col>2</xdr:col>
      <xdr:colOff>323850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81100" y="247650"/>
          <a:ext cx="1866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Centro Elaborazione Dati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Comune di Vercelli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228600</xdr:colOff>
      <xdr:row>3</xdr:row>
      <xdr:rowOff>114300</xdr:rowOff>
    </xdr:to>
    <xdr:pic>
      <xdr:nvPicPr>
        <xdr:cNvPr id="2" name="Picture 2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</xdr:row>
      <xdr:rowOff>85725</xdr:rowOff>
    </xdr:from>
    <xdr:to>
      <xdr:col>2</xdr:col>
      <xdr:colOff>323850</xdr:colOff>
      <xdr:row>3</xdr:row>
      <xdr:rowOff>85725</xdr:rowOff>
    </xdr:to>
    <xdr:sp>
      <xdr:nvSpPr>
        <xdr:cNvPr id="1" name="Text Box 1025"/>
        <xdr:cNvSpPr txBox="1">
          <a:spLocks noChangeArrowheads="1"/>
        </xdr:cNvSpPr>
      </xdr:nvSpPr>
      <xdr:spPr>
        <a:xfrm>
          <a:off x="1181100" y="247650"/>
          <a:ext cx="1866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Centro Elaborazione Dati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Comune di Vercelli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228600</xdr:colOff>
      <xdr:row>3</xdr:row>
      <xdr:rowOff>114300</xdr:rowOff>
    </xdr:to>
    <xdr:pic>
      <xdr:nvPicPr>
        <xdr:cNvPr id="2" name="Picture 1026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AB61"/>
  <sheetViews>
    <sheetView zoomScalePageLayoutView="0" workbookViewId="0" topLeftCell="N1">
      <selection activeCell="AA9" sqref="AA9:AA57"/>
    </sheetView>
  </sheetViews>
  <sheetFormatPr defaultColWidth="8.8515625" defaultRowHeight="12.75"/>
  <cols>
    <col min="1" max="1" width="4.57421875" style="7" customWidth="1"/>
    <col min="2" max="2" width="36.28125" style="7" customWidth="1"/>
    <col min="3" max="3" width="24.57421875" style="7" customWidth="1"/>
    <col min="4" max="4" width="4.7109375" style="7" customWidth="1"/>
    <col min="5" max="5" width="13.421875" style="23" customWidth="1"/>
    <col min="6" max="7" width="12.140625" style="23" customWidth="1"/>
    <col min="8" max="8" width="7.140625" style="7" customWidth="1"/>
    <col min="9" max="14" width="10.28125" style="7" customWidth="1"/>
    <col min="15" max="15" width="4.7109375" style="7" customWidth="1"/>
    <col min="16" max="21" width="10.57421875" style="7" customWidth="1"/>
    <col min="22" max="22" width="5.8515625" style="7" customWidth="1"/>
    <col min="23" max="27" width="10.28125" style="7" customWidth="1"/>
    <col min="28" max="28" width="10.57421875" style="7" customWidth="1"/>
    <col min="29" max="16384" width="8.8515625" style="7" customWidth="1"/>
  </cols>
  <sheetData>
    <row r="1" ht="12.75"/>
    <row r="2" spans="5:11" ht="12.75">
      <c r="E2" s="15" t="s">
        <v>109</v>
      </c>
      <c r="F2" s="84" t="s">
        <v>108</v>
      </c>
      <c r="G2" s="84"/>
      <c r="H2" s="17" t="s">
        <v>91</v>
      </c>
      <c r="I2" s="18">
        <v>0.5104166666666666</v>
      </c>
      <c r="J2" s="18">
        <v>0.8020833333333334</v>
      </c>
      <c r="K2" s="18">
        <v>0.9270833333333334</v>
      </c>
    </row>
    <row r="3" spans="2:11" ht="12.75">
      <c r="B3" s="19"/>
      <c r="C3" s="20"/>
      <c r="D3" s="20"/>
      <c r="E3" s="79" t="s">
        <v>113</v>
      </c>
      <c r="F3" s="16"/>
      <c r="G3" s="21" t="s">
        <v>92</v>
      </c>
      <c r="H3" s="17"/>
      <c r="I3" s="17"/>
      <c r="J3" s="17" t="s">
        <v>93</v>
      </c>
      <c r="K3" s="17"/>
    </row>
    <row r="4" spans="2:11" ht="12.75">
      <c r="B4" s="19"/>
      <c r="C4" s="20"/>
      <c r="D4" s="20"/>
      <c r="E4" s="22" t="s">
        <v>112</v>
      </c>
      <c r="F4" s="16"/>
      <c r="G4" s="21" t="s">
        <v>98</v>
      </c>
      <c r="H4" s="17"/>
      <c r="I4" s="17">
        <v>49</v>
      </c>
      <c r="J4" s="42"/>
      <c r="K4" s="43"/>
    </row>
    <row r="5" ht="13.5" thickBot="1"/>
    <row r="6" spans="3:28" ht="13.5" thickBot="1">
      <c r="C6" s="24">
        <f ca="1">NOW()</f>
        <v>40706.928360185186</v>
      </c>
      <c r="I6" s="81" t="str">
        <f>$E$2&amp;" del "&amp;$E$3&amp;" "&amp;$E$4&amp;"   "&amp;$F$2&amp;"   "&amp;$H$2&amp;" "&amp;TEXT(I2,"h.mm")</f>
        <v>Referendum N. 1 del 12 - 13 Giugno 2011   Affluenze Domenica   ore 12.15</v>
      </c>
      <c r="J6" s="82"/>
      <c r="K6" s="82"/>
      <c r="L6" s="82"/>
      <c r="M6" s="82"/>
      <c r="N6" s="83"/>
      <c r="O6" s="6"/>
      <c r="P6" s="81" t="str">
        <f>$E$2&amp;" del "&amp;$E$3&amp;" "&amp;$E$4&amp;"   "&amp;$F$2&amp;"   "&amp;$H$2&amp;" "&amp;TEXT(J2,"h.mm")</f>
        <v>Referendum N. 1 del 12 - 13 Giugno 2011   Affluenze Domenica   ore 19.15</v>
      </c>
      <c r="Q6" s="82"/>
      <c r="R6" s="82"/>
      <c r="S6" s="82"/>
      <c r="T6" s="82"/>
      <c r="U6" s="83"/>
      <c r="V6" s="6"/>
      <c r="W6" s="81" t="str">
        <f>$E$2&amp;" del "&amp;$E$3&amp;" "&amp;$E$4&amp;"   "&amp;$F$2&amp;"   "&amp;$H$2&amp;" "&amp;TEXT(K2,"h.mm")</f>
        <v>Referendum N. 1 del 12 - 13 Giugno 2011   Affluenze Domenica   ore 22.15</v>
      </c>
      <c r="X6" s="82"/>
      <c r="Y6" s="82"/>
      <c r="Z6" s="82"/>
      <c r="AA6" s="82"/>
      <c r="AB6" s="83"/>
    </row>
    <row r="7" spans="5:28" ht="12.75">
      <c r="E7" s="25" t="s">
        <v>0</v>
      </c>
      <c r="F7" s="26" t="s">
        <v>0</v>
      </c>
      <c r="G7" s="26" t="s">
        <v>0</v>
      </c>
      <c r="I7" s="27" t="s">
        <v>87</v>
      </c>
      <c r="J7" s="28" t="s">
        <v>88</v>
      </c>
      <c r="K7" s="28" t="s">
        <v>87</v>
      </c>
      <c r="L7" s="28" t="s">
        <v>88</v>
      </c>
      <c r="M7" s="29" t="s">
        <v>87</v>
      </c>
      <c r="N7" s="30" t="s">
        <v>88</v>
      </c>
      <c r="O7" s="6"/>
      <c r="P7" s="27" t="s">
        <v>87</v>
      </c>
      <c r="Q7" s="28" t="s">
        <v>88</v>
      </c>
      <c r="R7" s="28" t="s">
        <v>87</v>
      </c>
      <c r="S7" s="28" t="s">
        <v>88</v>
      </c>
      <c r="T7" s="29" t="s">
        <v>87</v>
      </c>
      <c r="U7" s="30" t="s">
        <v>88</v>
      </c>
      <c r="V7" s="6"/>
      <c r="W7" s="27" t="s">
        <v>87</v>
      </c>
      <c r="X7" s="28" t="s">
        <v>88</v>
      </c>
      <c r="Y7" s="28" t="s">
        <v>87</v>
      </c>
      <c r="Z7" s="28" t="s">
        <v>88</v>
      </c>
      <c r="AA7" s="29" t="s">
        <v>87</v>
      </c>
      <c r="AB7" s="30" t="s">
        <v>88</v>
      </c>
    </row>
    <row r="8" spans="1:28" ht="13.5" thickBot="1">
      <c r="A8" s="31" t="s">
        <v>1</v>
      </c>
      <c r="B8" s="31" t="s">
        <v>2</v>
      </c>
      <c r="C8" s="31" t="s">
        <v>3</v>
      </c>
      <c r="D8" s="31" t="s">
        <v>4</v>
      </c>
      <c r="E8" s="32" t="s">
        <v>5</v>
      </c>
      <c r="F8" s="33" t="s">
        <v>100</v>
      </c>
      <c r="G8" s="33" t="s">
        <v>6</v>
      </c>
      <c r="H8" s="31" t="s">
        <v>1</v>
      </c>
      <c r="I8" s="34" t="s">
        <v>5</v>
      </c>
      <c r="J8" s="35" t="s">
        <v>5</v>
      </c>
      <c r="K8" s="35" t="s">
        <v>100</v>
      </c>
      <c r="L8" s="35" t="s">
        <v>100</v>
      </c>
      <c r="M8" s="36" t="s">
        <v>6</v>
      </c>
      <c r="N8" s="37" t="s">
        <v>6</v>
      </c>
      <c r="O8" s="31" t="s">
        <v>1</v>
      </c>
      <c r="P8" s="34" t="s">
        <v>5</v>
      </c>
      <c r="Q8" s="35" t="s">
        <v>5</v>
      </c>
      <c r="R8" s="35" t="s">
        <v>100</v>
      </c>
      <c r="S8" s="35" t="s">
        <v>100</v>
      </c>
      <c r="T8" s="36" t="s">
        <v>6</v>
      </c>
      <c r="U8" s="37" t="s">
        <v>6</v>
      </c>
      <c r="V8" s="31" t="s">
        <v>1</v>
      </c>
      <c r="W8" s="34" t="s">
        <v>5</v>
      </c>
      <c r="X8" s="35" t="s">
        <v>5</v>
      </c>
      <c r="Y8" s="35" t="s">
        <v>100</v>
      </c>
      <c r="Z8" s="35" t="s">
        <v>100</v>
      </c>
      <c r="AA8" s="36" t="s">
        <v>6</v>
      </c>
      <c r="AB8" s="37" t="s">
        <v>6</v>
      </c>
    </row>
    <row r="9" spans="1:28" ht="12.75">
      <c r="A9" s="6" t="s">
        <v>7</v>
      </c>
      <c r="B9" s="6" t="s">
        <v>8</v>
      </c>
      <c r="C9" s="38" t="s">
        <v>9</v>
      </c>
      <c r="D9" s="6"/>
      <c r="E9" s="78">
        <v>382</v>
      </c>
      <c r="F9" s="78">
        <v>442</v>
      </c>
      <c r="G9" s="2">
        <f aca="true" t="shared" si="0" ref="G9:G40">SUM(E9:F9)</f>
        <v>824</v>
      </c>
      <c r="H9" s="6" t="s">
        <v>7</v>
      </c>
      <c r="I9" s="39"/>
      <c r="J9" s="11">
        <f aca="true" t="shared" si="1" ref="J9:J40">(I9/E9)</f>
        <v>0</v>
      </c>
      <c r="K9" s="39"/>
      <c r="L9" s="11">
        <f aca="true" t="shared" si="2" ref="L9:L41">(K9/F9)</f>
        <v>0</v>
      </c>
      <c r="M9" s="1">
        <v>109</v>
      </c>
      <c r="N9" s="4">
        <f aca="true" t="shared" si="3" ref="N9:N40">(M9/G9)</f>
        <v>0.13228155339805825</v>
      </c>
      <c r="O9" s="6" t="s">
        <v>7</v>
      </c>
      <c r="P9" s="39"/>
      <c r="Q9" s="11" t="e">
        <f aca="true" t="shared" si="4" ref="Q9:Q40">(P9/L9)</f>
        <v>#DIV/0!</v>
      </c>
      <c r="R9" s="39"/>
      <c r="S9" s="11">
        <f aca="true" t="shared" si="5" ref="S9:S58">(R9/M9)</f>
        <v>0</v>
      </c>
      <c r="T9" s="1">
        <v>253</v>
      </c>
      <c r="U9" s="4">
        <f>(T9/G9)</f>
        <v>0.3070388349514563</v>
      </c>
      <c r="V9" s="6" t="s">
        <v>7</v>
      </c>
      <c r="W9" s="39"/>
      <c r="X9" s="11" t="e">
        <f aca="true" t="shared" si="6" ref="X9:X40">(W9/S9)</f>
        <v>#DIV/0!</v>
      </c>
      <c r="Y9" s="39"/>
      <c r="Z9" s="11">
        <f aca="true" t="shared" si="7" ref="Z9:Z58">(Y9/T9)</f>
        <v>0</v>
      </c>
      <c r="AA9" s="1">
        <v>209</v>
      </c>
      <c r="AB9" s="4">
        <f>(AA9/G9)</f>
        <v>0.2536407766990291</v>
      </c>
    </row>
    <row r="10" spans="1:28" ht="12.75">
      <c r="A10" s="6" t="s">
        <v>10</v>
      </c>
      <c r="B10" s="6" t="s">
        <v>8</v>
      </c>
      <c r="C10" s="38" t="s">
        <v>9</v>
      </c>
      <c r="D10" s="6"/>
      <c r="E10" s="78">
        <v>278</v>
      </c>
      <c r="F10" s="78">
        <v>451</v>
      </c>
      <c r="G10" s="2">
        <f t="shared" si="0"/>
        <v>729</v>
      </c>
      <c r="H10" s="6" t="s">
        <v>10</v>
      </c>
      <c r="I10" s="39"/>
      <c r="J10" s="11">
        <f t="shared" si="1"/>
        <v>0</v>
      </c>
      <c r="K10" s="39"/>
      <c r="L10" s="11">
        <f t="shared" si="2"/>
        <v>0</v>
      </c>
      <c r="M10" s="1">
        <v>66</v>
      </c>
      <c r="N10" s="4">
        <f t="shared" si="3"/>
        <v>0.09053497942386832</v>
      </c>
      <c r="O10" s="6" t="s">
        <v>10</v>
      </c>
      <c r="P10" s="39"/>
      <c r="Q10" s="11" t="e">
        <f t="shared" si="4"/>
        <v>#DIV/0!</v>
      </c>
      <c r="R10" s="39"/>
      <c r="S10" s="11">
        <f t="shared" si="5"/>
        <v>0</v>
      </c>
      <c r="T10" s="1">
        <v>186</v>
      </c>
      <c r="U10" s="4">
        <f>(T10/G10)</f>
        <v>0.2551440329218107</v>
      </c>
      <c r="V10" s="6" t="s">
        <v>10</v>
      </c>
      <c r="W10" s="39"/>
      <c r="X10" s="11" t="e">
        <f t="shared" si="6"/>
        <v>#DIV/0!</v>
      </c>
      <c r="Y10" s="39"/>
      <c r="Z10" s="11">
        <f t="shared" si="7"/>
        <v>0</v>
      </c>
      <c r="AA10" s="1">
        <v>233</v>
      </c>
      <c r="AB10" s="4">
        <f aca="true" t="shared" si="8" ref="AB10:AB58">(AA10/G10)</f>
        <v>0.3196159122085048</v>
      </c>
    </row>
    <row r="11" spans="1:28" ht="12.75">
      <c r="A11" s="6" t="s">
        <v>11</v>
      </c>
      <c r="B11" s="6" t="s">
        <v>20</v>
      </c>
      <c r="C11" s="6" t="s">
        <v>21</v>
      </c>
      <c r="D11" s="6">
        <v>4</v>
      </c>
      <c r="E11" s="78">
        <v>307</v>
      </c>
      <c r="F11" s="78">
        <v>329</v>
      </c>
      <c r="G11" s="2">
        <f t="shared" si="0"/>
        <v>636</v>
      </c>
      <c r="H11" s="6" t="s">
        <v>11</v>
      </c>
      <c r="I11" s="39"/>
      <c r="J11" s="11">
        <f t="shared" si="1"/>
        <v>0</v>
      </c>
      <c r="K11" s="39"/>
      <c r="L11" s="11">
        <f t="shared" si="2"/>
        <v>0</v>
      </c>
      <c r="M11" s="1">
        <v>71</v>
      </c>
      <c r="N11" s="4">
        <f t="shared" si="3"/>
        <v>0.11163522012578617</v>
      </c>
      <c r="O11" s="6" t="s">
        <v>11</v>
      </c>
      <c r="P11" s="39"/>
      <c r="Q11" s="11" t="e">
        <f t="shared" si="4"/>
        <v>#DIV/0!</v>
      </c>
      <c r="R11" s="39"/>
      <c r="S11" s="11">
        <f t="shared" si="5"/>
        <v>0</v>
      </c>
      <c r="T11" s="1">
        <v>143</v>
      </c>
      <c r="U11" s="4">
        <f aca="true" t="shared" si="9" ref="U11:U58">(T11/G11)</f>
        <v>0.2248427672955975</v>
      </c>
      <c r="V11" s="6" t="s">
        <v>11</v>
      </c>
      <c r="W11" s="39"/>
      <c r="X11" s="11" t="e">
        <f t="shared" si="6"/>
        <v>#DIV/0!</v>
      </c>
      <c r="Y11" s="39"/>
      <c r="Z11" s="11">
        <f t="shared" si="7"/>
        <v>0</v>
      </c>
      <c r="AA11" s="1">
        <v>187</v>
      </c>
      <c r="AB11" s="4">
        <f t="shared" si="8"/>
        <v>0.2940251572327044</v>
      </c>
    </row>
    <row r="12" spans="1:28" ht="12.75">
      <c r="A12" s="6" t="s">
        <v>13</v>
      </c>
      <c r="B12" s="6" t="s">
        <v>14</v>
      </c>
      <c r="C12" s="6" t="s">
        <v>15</v>
      </c>
      <c r="D12" s="6">
        <v>48</v>
      </c>
      <c r="E12" s="78">
        <v>335</v>
      </c>
      <c r="F12" s="78">
        <v>399</v>
      </c>
      <c r="G12" s="2">
        <f t="shared" si="0"/>
        <v>734</v>
      </c>
      <c r="H12" s="6" t="s">
        <v>13</v>
      </c>
      <c r="I12" s="39"/>
      <c r="J12" s="11">
        <f t="shared" si="1"/>
        <v>0</v>
      </c>
      <c r="K12" s="39"/>
      <c r="L12" s="11">
        <f t="shared" si="2"/>
        <v>0</v>
      </c>
      <c r="M12" s="1">
        <v>76</v>
      </c>
      <c r="N12" s="4">
        <f t="shared" si="3"/>
        <v>0.10354223433242507</v>
      </c>
      <c r="O12" s="6" t="s">
        <v>13</v>
      </c>
      <c r="P12" s="39"/>
      <c r="Q12" s="11" t="e">
        <f t="shared" si="4"/>
        <v>#DIV/0!</v>
      </c>
      <c r="R12" s="39"/>
      <c r="S12" s="11">
        <f t="shared" si="5"/>
        <v>0</v>
      </c>
      <c r="T12" s="1">
        <v>223</v>
      </c>
      <c r="U12" s="4">
        <f t="shared" si="9"/>
        <v>0.30381471389645776</v>
      </c>
      <c r="V12" s="6" t="s">
        <v>13</v>
      </c>
      <c r="W12" s="39"/>
      <c r="X12" s="11" t="e">
        <f t="shared" si="6"/>
        <v>#DIV/0!</v>
      </c>
      <c r="Y12" s="39"/>
      <c r="Z12" s="11">
        <f t="shared" si="7"/>
        <v>0</v>
      </c>
      <c r="AA12" s="1">
        <v>271</v>
      </c>
      <c r="AB12" s="4">
        <f t="shared" si="8"/>
        <v>0.3692098092643052</v>
      </c>
    </row>
    <row r="13" spans="1:28" ht="12.75">
      <c r="A13" s="6" t="s">
        <v>16</v>
      </c>
      <c r="B13" s="6" t="s">
        <v>14</v>
      </c>
      <c r="C13" s="6" t="s">
        <v>15</v>
      </c>
      <c r="D13" s="6">
        <v>48</v>
      </c>
      <c r="E13" s="78">
        <v>318</v>
      </c>
      <c r="F13" s="78">
        <v>363</v>
      </c>
      <c r="G13" s="2">
        <f t="shared" si="0"/>
        <v>681</v>
      </c>
      <c r="H13" s="6" t="s">
        <v>16</v>
      </c>
      <c r="I13" s="39"/>
      <c r="J13" s="11">
        <f t="shared" si="1"/>
        <v>0</v>
      </c>
      <c r="K13" s="39"/>
      <c r="L13" s="11">
        <f t="shared" si="2"/>
        <v>0</v>
      </c>
      <c r="M13" s="1">
        <v>88</v>
      </c>
      <c r="N13" s="4">
        <f t="shared" si="3"/>
        <v>0.12922173274596183</v>
      </c>
      <c r="O13" s="6" t="s">
        <v>16</v>
      </c>
      <c r="P13" s="39"/>
      <c r="Q13" s="11" t="e">
        <f t="shared" si="4"/>
        <v>#DIV/0!</v>
      </c>
      <c r="R13" s="39"/>
      <c r="S13" s="11">
        <f t="shared" si="5"/>
        <v>0</v>
      </c>
      <c r="T13" s="1">
        <v>218</v>
      </c>
      <c r="U13" s="4">
        <f t="shared" si="9"/>
        <v>0.3201174743024963</v>
      </c>
      <c r="V13" s="6" t="s">
        <v>16</v>
      </c>
      <c r="W13" s="39"/>
      <c r="X13" s="11" t="e">
        <f t="shared" si="6"/>
        <v>#DIV/0!</v>
      </c>
      <c r="Y13" s="39"/>
      <c r="Z13" s="11">
        <f t="shared" si="7"/>
        <v>0</v>
      </c>
      <c r="AA13" s="1">
        <v>271</v>
      </c>
      <c r="AB13" s="4">
        <f t="shared" si="8"/>
        <v>0.39794419970631423</v>
      </c>
    </row>
    <row r="14" spans="1:28" ht="12.75">
      <c r="A14" s="6" t="s">
        <v>17</v>
      </c>
      <c r="B14" s="6" t="s">
        <v>14</v>
      </c>
      <c r="C14" s="6" t="s">
        <v>15</v>
      </c>
      <c r="D14" s="6">
        <v>48</v>
      </c>
      <c r="E14" s="78">
        <v>383</v>
      </c>
      <c r="F14" s="78">
        <v>409</v>
      </c>
      <c r="G14" s="2">
        <f t="shared" si="0"/>
        <v>792</v>
      </c>
      <c r="H14" s="6" t="s">
        <v>17</v>
      </c>
      <c r="I14" s="39"/>
      <c r="J14" s="11">
        <f t="shared" si="1"/>
        <v>0</v>
      </c>
      <c r="K14" s="39"/>
      <c r="L14" s="11">
        <f t="shared" si="2"/>
        <v>0</v>
      </c>
      <c r="M14" s="1">
        <v>96</v>
      </c>
      <c r="N14" s="4">
        <f t="shared" si="3"/>
        <v>0.12121212121212122</v>
      </c>
      <c r="O14" s="6" t="s">
        <v>17</v>
      </c>
      <c r="P14" s="39"/>
      <c r="Q14" s="11" t="e">
        <f t="shared" si="4"/>
        <v>#DIV/0!</v>
      </c>
      <c r="R14" s="39"/>
      <c r="S14" s="11">
        <f t="shared" si="5"/>
        <v>0</v>
      </c>
      <c r="T14" s="1">
        <v>269</v>
      </c>
      <c r="U14" s="4">
        <f t="shared" si="9"/>
        <v>0.33964646464646464</v>
      </c>
      <c r="V14" s="6" t="s">
        <v>17</v>
      </c>
      <c r="W14" s="39"/>
      <c r="X14" s="11" t="e">
        <f t="shared" si="6"/>
        <v>#DIV/0!</v>
      </c>
      <c r="Y14" s="39"/>
      <c r="Z14" s="11">
        <f t="shared" si="7"/>
        <v>0</v>
      </c>
      <c r="AA14" s="1">
        <v>319</v>
      </c>
      <c r="AB14" s="4">
        <f t="shared" si="8"/>
        <v>0.4027777777777778</v>
      </c>
    </row>
    <row r="15" spans="1:28" ht="12.75">
      <c r="A15" s="6" t="s">
        <v>18</v>
      </c>
      <c r="B15" s="6" t="s">
        <v>14</v>
      </c>
      <c r="C15" s="6" t="s">
        <v>15</v>
      </c>
      <c r="D15" s="6">
        <v>48</v>
      </c>
      <c r="E15" s="78">
        <v>345</v>
      </c>
      <c r="F15" s="78">
        <v>391</v>
      </c>
      <c r="G15" s="2">
        <f t="shared" si="0"/>
        <v>736</v>
      </c>
      <c r="H15" s="6" t="s">
        <v>18</v>
      </c>
      <c r="I15" s="39"/>
      <c r="J15" s="11">
        <f t="shared" si="1"/>
        <v>0</v>
      </c>
      <c r="K15" s="39"/>
      <c r="L15" s="11">
        <f t="shared" si="2"/>
        <v>0</v>
      </c>
      <c r="M15" s="1">
        <v>105</v>
      </c>
      <c r="N15" s="4">
        <f t="shared" si="3"/>
        <v>0.14266304347826086</v>
      </c>
      <c r="O15" s="6" t="s">
        <v>18</v>
      </c>
      <c r="P15" s="39"/>
      <c r="Q15" s="11" t="e">
        <f t="shared" si="4"/>
        <v>#DIV/0!</v>
      </c>
      <c r="R15" s="39"/>
      <c r="S15" s="11">
        <f t="shared" si="5"/>
        <v>0</v>
      </c>
      <c r="T15" s="1">
        <v>276</v>
      </c>
      <c r="U15" s="4">
        <f t="shared" si="9"/>
        <v>0.375</v>
      </c>
      <c r="V15" s="6" t="s">
        <v>18</v>
      </c>
      <c r="W15" s="39"/>
      <c r="X15" s="11" t="e">
        <f t="shared" si="6"/>
        <v>#DIV/0!</v>
      </c>
      <c r="Y15" s="39"/>
      <c r="Z15" s="11">
        <f t="shared" si="7"/>
        <v>0</v>
      </c>
      <c r="AA15" s="1">
        <v>330</v>
      </c>
      <c r="AB15" s="4">
        <f t="shared" si="8"/>
        <v>0.4483695652173913</v>
      </c>
    </row>
    <row r="16" spans="1:28" ht="12.75">
      <c r="A16" s="6" t="s">
        <v>19</v>
      </c>
      <c r="B16" s="6" t="s">
        <v>20</v>
      </c>
      <c r="C16" s="6" t="s">
        <v>21</v>
      </c>
      <c r="D16" s="6">
        <v>4</v>
      </c>
      <c r="E16" s="78">
        <v>344</v>
      </c>
      <c r="F16" s="78">
        <v>362</v>
      </c>
      <c r="G16" s="2">
        <f t="shared" si="0"/>
        <v>706</v>
      </c>
      <c r="H16" s="6" t="s">
        <v>19</v>
      </c>
      <c r="I16" s="39"/>
      <c r="J16" s="11">
        <f t="shared" si="1"/>
        <v>0</v>
      </c>
      <c r="K16" s="39"/>
      <c r="L16" s="11">
        <f t="shared" si="2"/>
        <v>0</v>
      </c>
      <c r="M16" s="1">
        <v>95</v>
      </c>
      <c r="N16" s="4">
        <f t="shared" si="3"/>
        <v>0.13456090651558072</v>
      </c>
      <c r="O16" s="6" t="s">
        <v>19</v>
      </c>
      <c r="P16" s="39"/>
      <c r="Q16" s="11" t="e">
        <f t="shared" si="4"/>
        <v>#DIV/0!</v>
      </c>
      <c r="R16" s="39"/>
      <c r="S16" s="11">
        <f t="shared" si="5"/>
        <v>0</v>
      </c>
      <c r="T16" s="1">
        <v>214</v>
      </c>
      <c r="U16" s="4">
        <f t="shared" si="9"/>
        <v>0.3031161473087819</v>
      </c>
      <c r="V16" s="6" t="s">
        <v>19</v>
      </c>
      <c r="W16" s="39"/>
      <c r="X16" s="11" t="e">
        <f t="shared" si="6"/>
        <v>#DIV/0!</v>
      </c>
      <c r="Y16" s="39"/>
      <c r="Z16" s="11">
        <f t="shared" si="7"/>
        <v>0</v>
      </c>
      <c r="AA16" s="1">
        <v>280</v>
      </c>
      <c r="AB16" s="4">
        <f t="shared" si="8"/>
        <v>0.39660056657223797</v>
      </c>
    </row>
    <row r="17" spans="1:28" ht="12.75">
      <c r="A17" s="6" t="s">
        <v>22</v>
      </c>
      <c r="B17" s="6" t="s">
        <v>23</v>
      </c>
      <c r="C17" s="6" t="s">
        <v>24</v>
      </c>
      <c r="D17" s="6" t="s">
        <v>25</v>
      </c>
      <c r="E17" s="78">
        <v>440</v>
      </c>
      <c r="F17" s="78">
        <v>488</v>
      </c>
      <c r="G17" s="2">
        <f t="shared" si="0"/>
        <v>928</v>
      </c>
      <c r="H17" s="6" t="s">
        <v>22</v>
      </c>
      <c r="I17" s="39"/>
      <c r="J17" s="11">
        <f t="shared" si="1"/>
        <v>0</v>
      </c>
      <c r="K17" s="39"/>
      <c r="L17" s="11">
        <f t="shared" si="2"/>
        <v>0</v>
      </c>
      <c r="M17" s="1">
        <v>99</v>
      </c>
      <c r="N17" s="4">
        <f t="shared" si="3"/>
        <v>0.10668103448275862</v>
      </c>
      <c r="O17" s="6" t="s">
        <v>22</v>
      </c>
      <c r="P17" s="39"/>
      <c r="Q17" s="11" t="e">
        <f t="shared" si="4"/>
        <v>#DIV/0!</v>
      </c>
      <c r="R17" s="39"/>
      <c r="S17" s="11">
        <f t="shared" si="5"/>
        <v>0</v>
      </c>
      <c r="T17" s="1">
        <v>255</v>
      </c>
      <c r="U17" s="4">
        <f t="shared" si="9"/>
        <v>0.27478448275862066</v>
      </c>
      <c r="V17" s="6" t="s">
        <v>22</v>
      </c>
      <c r="W17" s="39"/>
      <c r="X17" s="11" t="e">
        <f t="shared" si="6"/>
        <v>#DIV/0!</v>
      </c>
      <c r="Y17" s="39"/>
      <c r="Z17" s="11">
        <f t="shared" si="7"/>
        <v>0</v>
      </c>
      <c r="AA17" s="1">
        <v>339</v>
      </c>
      <c r="AB17" s="4">
        <f t="shared" si="8"/>
        <v>0.36530172413793105</v>
      </c>
    </row>
    <row r="18" spans="1:28" ht="12.75">
      <c r="A18" s="6" t="s">
        <v>26</v>
      </c>
      <c r="B18" s="6" t="s">
        <v>27</v>
      </c>
      <c r="C18" s="6" t="s">
        <v>28</v>
      </c>
      <c r="D18" s="6">
        <v>17</v>
      </c>
      <c r="E18" s="78">
        <v>385</v>
      </c>
      <c r="F18" s="78">
        <v>451</v>
      </c>
      <c r="G18" s="2">
        <f t="shared" si="0"/>
        <v>836</v>
      </c>
      <c r="H18" s="6" t="s">
        <v>26</v>
      </c>
      <c r="I18" s="39"/>
      <c r="J18" s="11">
        <f t="shared" si="1"/>
        <v>0</v>
      </c>
      <c r="K18" s="39"/>
      <c r="L18" s="11">
        <f t="shared" si="2"/>
        <v>0</v>
      </c>
      <c r="M18" s="1">
        <v>114</v>
      </c>
      <c r="N18" s="4">
        <f t="shared" si="3"/>
        <v>0.13636363636363635</v>
      </c>
      <c r="O18" s="6" t="s">
        <v>26</v>
      </c>
      <c r="P18" s="39"/>
      <c r="Q18" s="11" t="e">
        <f t="shared" si="4"/>
        <v>#DIV/0!</v>
      </c>
      <c r="R18" s="39"/>
      <c r="S18" s="11">
        <f t="shared" si="5"/>
        <v>0</v>
      </c>
      <c r="T18" s="1">
        <v>259</v>
      </c>
      <c r="U18" s="4">
        <f t="shared" si="9"/>
        <v>0.30980861244019137</v>
      </c>
      <c r="V18" s="6" t="s">
        <v>26</v>
      </c>
      <c r="W18" s="39"/>
      <c r="X18" s="11" t="e">
        <f t="shared" si="6"/>
        <v>#DIV/0!</v>
      </c>
      <c r="Y18" s="39"/>
      <c r="Z18" s="11">
        <f t="shared" si="7"/>
        <v>0</v>
      </c>
      <c r="AA18" s="1">
        <v>308</v>
      </c>
      <c r="AB18" s="4">
        <f t="shared" si="8"/>
        <v>0.3684210526315789</v>
      </c>
    </row>
    <row r="19" spans="1:28" ht="12.75">
      <c r="A19" s="6" t="s">
        <v>29</v>
      </c>
      <c r="B19" s="6" t="s">
        <v>27</v>
      </c>
      <c r="C19" s="6" t="s">
        <v>28</v>
      </c>
      <c r="D19" s="6">
        <v>17</v>
      </c>
      <c r="E19" s="78">
        <v>351</v>
      </c>
      <c r="F19" s="78">
        <v>465</v>
      </c>
      <c r="G19" s="2">
        <f t="shared" si="0"/>
        <v>816</v>
      </c>
      <c r="H19" s="6" t="s">
        <v>29</v>
      </c>
      <c r="I19" s="39"/>
      <c r="J19" s="11">
        <f t="shared" si="1"/>
        <v>0</v>
      </c>
      <c r="K19" s="39"/>
      <c r="L19" s="11">
        <f t="shared" si="2"/>
        <v>0</v>
      </c>
      <c r="M19" s="1">
        <v>100</v>
      </c>
      <c r="N19" s="4">
        <f t="shared" si="3"/>
        <v>0.12254901960784313</v>
      </c>
      <c r="O19" s="6" t="s">
        <v>29</v>
      </c>
      <c r="P19" s="39"/>
      <c r="Q19" s="11" t="e">
        <f t="shared" si="4"/>
        <v>#DIV/0!</v>
      </c>
      <c r="R19" s="39"/>
      <c r="S19" s="11">
        <f t="shared" si="5"/>
        <v>0</v>
      </c>
      <c r="T19" s="1">
        <v>223</v>
      </c>
      <c r="U19" s="4">
        <f t="shared" si="9"/>
        <v>0.27328431372549017</v>
      </c>
      <c r="V19" s="6" t="s">
        <v>29</v>
      </c>
      <c r="W19" s="39"/>
      <c r="X19" s="11" t="e">
        <f t="shared" si="6"/>
        <v>#DIV/0!</v>
      </c>
      <c r="Y19" s="39"/>
      <c r="Z19" s="11">
        <f t="shared" si="7"/>
        <v>0</v>
      </c>
      <c r="AA19" s="1">
        <v>280</v>
      </c>
      <c r="AB19" s="4">
        <f t="shared" si="8"/>
        <v>0.3431372549019608</v>
      </c>
    </row>
    <row r="20" spans="1:28" ht="12.75">
      <c r="A20" s="6" t="s">
        <v>30</v>
      </c>
      <c r="B20" s="6" t="s">
        <v>27</v>
      </c>
      <c r="C20" s="6" t="s">
        <v>28</v>
      </c>
      <c r="D20" s="6">
        <v>17</v>
      </c>
      <c r="E20" s="78">
        <v>397</v>
      </c>
      <c r="F20" s="78">
        <v>465</v>
      </c>
      <c r="G20" s="2">
        <f t="shared" si="0"/>
        <v>862</v>
      </c>
      <c r="H20" s="6" t="s">
        <v>30</v>
      </c>
      <c r="I20" s="39"/>
      <c r="J20" s="11">
        <f t="shared" si="1"/>
        <v>0</v>
      </c>
      <c r="K20" s="39"/>
      <c r="L20" s="11">
        <f t="shared" si="2"/>
        <v>0</v>
      </c>
      <c r="M20" s="1">
        <v>77</v>
      </c>
      <c r="N20" s="4">
        <f t="shared" si="3"/>
        <v>0.08932714617169374</v>
      </c>
      <c r="O20" s="6" t="s">
        <v>30</v>
      </c>
      <c r="P20" s="39"/>
      <c r="Q20" s="11" t="e">
        <f t="shared" si="4"/>
        <v>#DIV/0!</v>
      </c>
      <c r="R20" s="39"/>
      <c r="S20" s="11">
        <f t="shared" si="5"/>
        <v>0</v>
      </c>
      <c r="T20" s="1">
        <v>239</v>
      </c>
      <c r="U20" s="4">
        <f t="shared" si="9"/>
        <v>0.27726218097447797</v>
      </c>
      <c r="V20" s="6" t="s">
        <v>30</v>
      </c>
      <c r="W20" s="39"/>
      <c r="X20" s="11" t="e">
        <f t="shared" si="6"/>
        <v>#DIV/0!</v>
      </c>
      <c r="Y20" s="39"/>
      <c r="Z20" s="11">
        <f t="shared" si="7"/>
        <v>0</v>
      </c>
      <c r="AA20" s="1">
        <v>289</v>
      </c>
      <c r="AB20" s="4">
        <f t="shared" si="8"/>
        <v>0.3352668213457077</v>
      </c>
    </row>
    <row r="21" spans="1:28" ht="12.75">
      <c r="A21" s="6" t="s">
        <v>31</v>
      </c>
      <c r="B21" s="6" t="s">
        <v>32</v>
      </c>
      <c r="C21" s="6" t="s">
        <v>33</v>
      </c>
      <c r="D21" s="6">
        <v>6</v>
      </c>
      <c r="E21" s="78">
        <v>298</v>
      </c>
      <c r="F21" s="78">
        <v>426</v>
      </c>
      <c r="G21" s="2">
        <f t="shared" si="0"/>
        <v>724</v>
      </c>
      <c r="H21" s="6" t="s">
        <v>31</v>
      </c>
      <c r="I21" s="39"/>
      <c r="J21" s="11">
        <f t="shared" si="1"/>
        <v>0</v>
      </c>
      <c r="K21" s="39"/>
      <c r="L21" s="11">
        <f t="shared" si="2"/>
        <v>0</v>
      </c>
      <c r="M21" s="1">
        <v>91</v>
      </c>
      <c r="N21" s="4">
        <f t="shared" si="3"/>
        <v>0.12569060773480664</v>
      </c>
      <c r="O21" s="6" t="s">
        <v>31</v>
      </c>
      <c r="P21" s="39"/>
      <c r="Q21" s="11" t="e">
        <f t="shared" si="4"/>
        <v>#DIV/0!</v>
      </c>
      <c r="R21" s="39"/>
      <c r="S21" s="11">
        <f t="shared" si="5"/>
        <v>0</v>
      </c>
      <c r="T21" s="1">
        <v>201</v>
      </c>
      <c r="U21" s="4">
        <f t="shared" si="9"/>
        <v>0.2776243093922652</v>
      </c>
      <c r="V21" s="6" t="s">
        <v>31</v>
      </c>
      <c r="W21" s="39"/>
      <c r="X21" s="11" t="e">
        <f t="shared" si="6"/>
        <v>#DIV/0!</v>
      </c>
      <c r="Y21" s="39"/>
      <c r="Z21" s="11">
        <f t="shared" si="7"/>
        <v>0</v>
      </c>
      <c r="AA21" s="1">
        <v>244</v>
      </c>
      <c r="AB21" s="4">
        <f t="shared" si="8"/>
        <v>0.3370165745856354</v>
      </c>
    </row>
    <row r="22" spans="1:28" ht="12.75">
      <c r="A22" s="6" t="s">
        <v>34</v>
      </c>
      <c r="B22" s="6" t="s">
        <v>32</v>
      </c>
      <c r="C22" s="6" t="s">
        <v>33</v>
      </c>
      <c r="D22" s="6" t="s">
        <v>35</v>
      </c>
      <c r="E22" s="78">
        <v>353</v>
      </c>
      <c r="F22" s="78">
        <v>450</v>
      </c>
      <c r="G22" s="2">
        <f t="shared" si="0"/>
        <v>803</v>
      </c>
      <c r="H22" s="6" t="s">
        <v>34</v>
      </c>
      <c r="I22" s="39"/>
      <c r="J22" s="11">
        <f t="shared" si="1"/>
        <v>0</v>
      </c>
      <c r="K22" s="39"/>
      <c r="L22" s="11">
        <f t="shared" si="2"/>
        <v>0</v>
      </c>
      <c r="M22" s="1">
        <v>110</v>
      </c>
      <c r="N22" s="4">
        <f t="shared" si="3"/>
        <v>0.136986301369863</v>
      </c>
      <c r="O22" s="6" t="s">
        <v>34</v>
      </c>
      <c r="P22" s="39"/>
      <c r="Q22" s="11" t="e">
        <f t="shared" si="4"/>
        <v>#DIV/0!</v>
      </c>
      <c r="R22" s="39"/>
      <c r="S22" s="11">
        <f t="shared" si="5"/>
        <v>0</v>
      </c>
      <c r="T22" s="1">
        <v>271</v>
      </c>
      <c r="U22" s="4">
        <f t="shared" si="9"/>
        <v>0.33748443337484435</v>
      </c>
      <c r="V22" s="6" t="s">
        <v>34</v>
      </c>
      <c r="W22" s="39"/>
      <c r="X22" s="11" t="e">
        <f t="shared" si="6"/>
        <v>#DIV/0!</v>
      </c>
      <c r="Y22" s="39"/>
      <c r="Z22" s="11">
        <f t="shared" si="7"/>
        <v>0</v>
      </c>
      <c r="AA22" s="1">
        <v>331</v>
      </c>
      <c r="AB22" s="4">
        <f t="shared" si="8"/>
        <v>0.4122042341220423</v>
      </c>
    </row>
    <row r="23" spans="1:28" ht="12.75">
      <c r="A23" s="6" t="s">
        <v>12</v>
      </c>
      <c r="B23" s="6" t="s">
        <v>32</v>
      </c>
      <c r="C23" s="6" t="s">
        <v>33</v>
      </c>
      <c r="D23" s="6" t="s">
        <v>35</v>
      </c>
      <c r="E23" s="78">
        <v>324</v>
      </c>
      <c r="F23" s="78">
        <v>385</v>
      </c>
      <c r="G23" s="2">
        <f t="shared" si="0"/>
        <v>709</v>
      </c>
      <c r="H23" s="6" t="s">
        <v>12</v>
      </c>
      <c r="I23" s="39"/>
      <c r="J23" s="11">
        <f t="shared" si="1"/>
        <v>0</v>
      </c>
      <c r="K23" s="39"/>
      <c r="L23" s="11">
        <f t="shared" si="2"/>
        <v>0</v>
      </c>
      <c r="M23" s="1">
        <v>85</v>
      </c>
      <c r="N23" s="4">
        <f t="shared" si="3"/>
        <v>0.11988716502115655</v>
      </c>
      <c r="O23" s="6" t="s">
        <v>12</v>
      </c>
      <c r="P23" s="39"/>
      <c r="Q23" s="11" t="e">
        <f t="shared" si="4"/>
        <v>#DIV/0!</v>
      </c>
      <c r="R23" s="39"/>
      <c r="S23" s="11">
        <f t="shared" si="5"/>
        <v>0</v>
      </c>
      <c r="T23" s="1">
        <v>242</v>
      </c>
      <c r="U23" s="4">
        <f t="shared" si="9"/>
        <v>0.34132581100141046</v>
      </c>
      <c r="V23" s="6" t="s">
        <v>12</v>
      </c>
      <c r="W23" s="39"/>
      <c r="X23" s="11" t="e">
        <f t="shared" si="6"/>
        <v>#DIV/0!</v>
      </c>
      <c r="Y23" s="39"/>
      <c r="Z23" s="11">
        <f t="shared" si="7"/>
        <v>0</v>
      </c>
      <c r="AA23" s="1">
        <v>287</v>
      </c>
      <c r="AB23" s="4">
        <f t="shared" si="8"/>
        <v>0.40479548660084624</v>
      </c>
    </row>
    <row r="24" spans="1:28" ht="12.75">
      <c r="A24" s="6" t="s">
        <v>36</v>
      </c>
      <c r="B24" s="6" t="s">
        <v>32</v>
      </c>
      <c r="C24" s="6" t="s">
        <v>33</v>
      </c>
      <c r="D24" s="6">
        <v>5</v>
      </c>
      <c r="E24" s="78">
        <v>322</v>
      </c>
      <c r="F24" s="78">
        <v>413</v>
      </c>
      <c r="G24" s="2">
        <f t="shared" si="0"/>
        <v>735</v>
      </c>
      <c r="H24" s="6" t="s">
        <v>36</v>
      </c>
      <c r="I24" s="39"/>
      <c r="J24" s="11">
        <f t="shared" si="1"/>
        <v>0</v>
      </c>
      <c r="K24" s="39"/>
      <c r="L24" s="11">
        <f t="shared" si="2"/>
        <v>0</v>
      </c>
      <c r="M24" s="1">
        <v>108</v>
      </c>
      <c r="N24" s="4">
        <f t="shared" si="3"/>
        <v>0.1469387755102041</v>
      </c>
      <c r="O24" s="6" t="s">
        <v>36</v>
      </c>
      <c r="P24" s="39"/>
      <c r="Q24" s="11" t="e">
        <f t="shared" si="4"/>
        <v>#DIV/0!</v>
      </c>
      <c r="R24" s="39"/>
      <c r="S24" s="11">
        <f t="shared" si="5"/>
        <v>0</v>
      </c>
      <c r="T24" s="1">
        <v>224</v>
      </c>
      <c r="U24" s="4">
        <f t="shared" si="9"/>
        <v>0.3047619047619048</v>
      </c>
      <c r="V24" s="6" t="s">
        <v>36</v>
      </c>
      <c r="W24" s="39"/>
      <c r="X24" s="11" t="e">
        <f t="shared" si="6"/>
        <v>#DIV/0!</v>
      </c>
      <c r="Y24" s="39"/>
      <c r="Z24" s="11">
        <f t="shared" si="7"/>
        <v>0</v>
      </c>
      <c r="AA24" s="1">
        <v>300</v>
      </c>
      <c r="AB24" s="4">
        <f t="shared" si="8"/>
        <v>0.40816326530612246</v>
      </c>
    </row>
    <row r="25" spans="1:28" ht="12.75">
      <c r="A25" s="6" t="s">
        <v>37</v>
      </c>
      <c r="B25" s="6" t="s">
        <v>32</v>
      </c>
      <c r="C25" s="6" t="s">
        <v>33</v>
      </c>
      <c r="D25" s="6">
        <v>5</v>
      </c>
      <c r="E25" s="78">
        <v>310</v>
      </c>
      <c r="F25" s="78">
        <v>372</v>
      </c>
      <c r="G25" s="2">
        <f t="shared" si="0"/>
        <v>682</v>
      </c>
      <c r="H25" s="6" t="s">
        <v>37</v>
      </c>
      <c r="I25" s="39"/>
      <c r="J25" s="11">
        <f t="shared" si="1"/>
        <v>0</v>
      </c>
      <c r="K25" s="39"/>
      <c r="L25" s="11">
        <f t="shared" si="2"/>
        <v>0</v>
      </c>
      <c r="M25" s="1">
        <v>94</v>
      </c>
      <c r="N25" s="4">
        <f t="shared" si="3"/>
        <v>0.1378299120234604</v>
      </c>
      <c r="O25" s="6" t="s">
        <v>37</v>
      </c>
      <c r="P25" s="39"/>
      <c r="Q25" s="11" t="e">
        <f t="shared" si="4"/>
        <v>#DIV/0!</v>
      </c>
      <c r="R25" s="39"/>
      <c r="S25" s="11">
        <f t="shared" si="5"/>
        <v>0</v>
      </c>
      <c r="T25" s="1">
        <v>234</v>
      </c>
      <c r="U25" s="4">
        <f t="shared" si="9"/>
        <v>0.34310850439882695</v>
      </c>
      <c r="V25" s="6" t="s">
        <v>37</v>
      </c>
      <c r="W25" s="39"/>
      <c r="X25" s="11" t="e">
        <f t="shared" si="6"/>
        <v>#DIV/0!</v>
      </c>
      <c r="Y25" s="39"/>
      <c r="Z25" s="11">
        <f t="shared" si="7"/>
        <v>0</v>
      </c>
      <c r="AA25" s="1">
        <v>281</v>
      </c>
      <c r="AB25" s="4">
        <f t="shared" si="8"/>
        <v>0.4120234604105572</v>
      </c>
    </row>
    <row r="26" spans="1:28" ht="12.75">
      <c r="A26" s="6" t="s">
        <v>38</v>
      </c>
      <c r="B26" s="6" t="s">
        <v>95</v>
      </c>
      <c r="C26" s="6" t="s">
        <v>39</v>
      </c>
      <c r="D26" s="6">
        <v>33</v>
      </c>
      <c r="E26" s="78">
        <v>329</v>
      </c>
      <c r="F26" s="78">
        <v>364</v>
      </c>
      <c r="G26" s="2">
        <f t="shared" si="0"/>
        <v>693</v>
      </c>
      <c r="H26" s="6" t="s">
        <v>38</v>
      </c>
      <c r="I26" s="39"/>
      <c r="J26" s="11">
        <f t="shared" si="1"/>
        <v>0</v>
      </c>
      <c r="K26" s="39"/>
      <c r="L26" s="11">
        <f t="shared" si="2"/>
        <v>0</v>
      </c>
      <c r="M26" s="1">
        <v>85</v>
      </c>
      <c r="N26" s="4">
        <f t="shared" si="3"/>
        <v>0.12265512265512266</v>
      </c>
      <c r="O26" s="6" t="s">
        <v>38</v>
      </c>
      <c r="P26" s="39"/>
      <c r="Q26" s="11" t="e">
        <f t="shared" si="4"/>
        <v>#DIV/0!</v>
      </c>
      <c r="R26" s="39"/>
      <c r="S26" s="11">
        <f t="shared" si="5"/>
        <v>0</v>
      </c>
      <c r="T26" s="1">
        <v>256</v>
      </c>
      <c r="U26" s="4">
        <f t="shared" si="9"/>
        <v>0.3694083694083694</v>
      </c>
      <c r="V26" s="6" t="s">
        <v>38</v>
      </c>
      <c r="W26" s="39"/>
      <c r="X26" s="11" t="e">
        <f t="shared" si="6"/>
        <v>#DIV/0!</v>
      </c>
      <c r="Y26" s="39"/>
      <c r="Z26" s="11">
        <f t="shared" si="7"/>
        <v>0</v>
      </c>
      <c r="AA26" s="1">
        <v>306</v>
      </c>
      <c r="AB26" s="4">
        <f t="shared" si="8"/>
        <v>0.44155844155844154</v>
      </c>
    </row>
    <row r="27" spans="1:28" ht="12.75">
      <c r="A27" s="6" t="s">
        <v>40</v>
      </c>
      <c r="B27" s="6" t="s">
        <v>95</v>
      </c>
      <c r="C27" s="6" t="s">
        <v>39</v>
      </c>
      <c r="D27" s="6">
        <v>33</v>
      </c>
      <c r="E27" s="78">
        <v>344</v>
      </c>
      <c r="F27" s="78">
        <v>389</v>
      </c>
      <c r="G27" s="2">
        <f t="shared" si="0"/>
        <v>733</v>
      </c>
      <c r="H27" s="6" t="s">
        <v>40</v>
      </c>
      <c r="I27" s="39"/>
      <c r="J27" s="11">
        <f t="shared" si="1"/>
        <v>0</v>
      </c>
      <c r="K27" s="39"/>
      <c r="L27" s="11">
        <f t="shared" si="2"/>
        <v>0</v>
      </c>
      <c r="M27" s="1">
        <v>88</v>
      </c>
      <c r="N27" s="4">
        <f t="shared" si="3"/>
        <v>0.12005457025920874</v>
      </c>
      <c r="O27" s="6" t="s">
        <v>40</v>
      </c>
      <c r="P27" s="39"/>
      <c r="Q27" s="11" t="e">
        <f t="shared" si="4"/>
        <v>#DIV/0!</v>
      </c>
      <c r="R27" s="39"/>
      <c r="S27" s="11">
        <f t="shared" si="5"/>
        <v>0</v>
      </c>
      <c r="T27" s="1">
        <v>238</v>
      </c>
      <c r="U27" s="4">
        <f t="shared" si="9"/>
        <v>0.3246930422919509</v>
      </c>
      <c r="V27" s="6" t="s">
        <v>40</v>
      </c>
      <c r="W27" s="39"/>
      <c r="X27" s="11" t="e">
        <f t="shared" si="6"/>
        <v>#DIV/0!</v>
      </c>
      <c r="Y27" s="39"/>
      <c r="Z27" s="11">
        <f t="shared" si="7"/>
        <v>0</v>
      </c>
      <c r="AA27" s="1">
        <v>295</v>
      </c>
      <c r="AB27" s="4">
        <f t="shared" si="8"/>
        <v>0.4024556616643929</v>
      </c>
    </row>
    <row r="28" spans="1:28" ht="12.75">
      <c r="A28" s="6" t="s">
        <v>41</v>
      </c>
      <c r="B28" s="6" t="s">
        <v>42</v>
      </c>
      <c r="C28" s="6" t="s">
        <v>43</v>
      </c>
      <c r="D28" s="6"/>
      <c r="E28" s="78">
        <v>388</v>
      </c>
      <c r="F28" s="78">
        <v>434</v>
      </c>
      <c r="G28" s="2">
        <f t="shared" si="0"/>
        <v>822</v>
      </c>
      <c r="H28" s="6" t="s">
        <v>41</v>
      </c>
      <c r="I28" s="39"/>
      <c r="J28" s="11">
        <f t="shared" si="1"/>
        <v>0</v>
      </c>
      <c r="K28" s="39"/>
      <c r="L28" s="11">
        <f t="shared" si="2"/>
        <v>0</v>
      </c>
      <c r="M28" s="1">
        <v>87</v>
      </c>
      <c r="N28" s="4">
        <f t="shared" si="3"/>
        <v>0.10583941605839416</v>
      </c>
      <c r="O28" s="6" t="s">
        <v>41</v>
      </c>
      <c r="P28" s="39"/>
      <c r="Q28" s="11" t="e">
        <f t="shared" si="4"/>
        <v>#DIV/0!</v>
      </c>
      <c r="R28" s="39"/>
      <c r="S28" s="11">
        <f t="shared" si="5"/>
        <v>0</v>
      </c>
      <c r="T28" s="1">
        <v>248</v>
      </c>
      <c r="U28" s="4">
        <f t="shared" si="9"/>
        <v>0.30170316301703165</v>
      </c>
      <c r="V28" s="6" t="s">
        <v>41</v>
      </c>
      <c r="W28" s="39"/>
      <c r="X28" s="11" t="e">
        <f t="shared" si="6"/>
        <v>#DIV/0!</v>
      </c>
      <c r="Y28" s="39"/>
      <c r="Z28" s="11">
        <f t="shared" si="7"/>
        <v>0</v>
      </c>
      <c r="AA28" s="1">
        <v>326</v>
      </c>
      <c r="AB28" s="4">
        <f t="shared" si="8"/>
        <v>0.39659367396593675</v>
      </c>
    </row>
    <row r="29" spans="1:28" ht="12.75">
      <c r="A29" s="6" t="s">
        <v>44</v>
      </c>
      <c r="B29" s="6" t="s">
        <v>42</v>
      </c>
      <c r="C29" s="6" t="s">
        <v>43</v>
      </c>
      <c r="D29" s="6"/>
      <c r="E29" s="78">
        <v>411</v>
      </c>
      <c r="F29" s="78">
        <v>429</v>
      </c>
      <c r="G29" s="2">
        <f t="shared" si="0"/>
        <v>840</v>
      </c>
      <c r="H29" s="6" t="s">
        <v>44</v>
      </c>
      <c r="I29" s="39"/>
      <c r="J29" s="11">
        <f t="shared" si="1"/>
        <v>0</v>
      </c>
      <c r="K29" s="39"/>
      <c r="L29" s="11">
        <f t="shared" si="2"/>
        <v>0</v>
      </c>
      <c r="M29" s="1">
        <v>105</v>
      </c>
      <c r="N29" s="4">
        <f t="shared" si="3"/>
        <v>0.125</v>
      </c>
      <c r="O29" s="6" t="s">
        <v>44</v>
      </c>
      <c r="P29" s="39"/>
      <c r="Q29" s="11" t="e">
        <f t="shared" si="4"/>
        <v>#DIV/0!</v>
      </c>
      <c r="R29" s="39"/>
      <c r="S29" s="11">
        <f t="shared" si="5"/>
        <v>0</v>
      </c>
      <c r="T29" s="1">
        <v>259</v>
      </c>
      <c r="U29" s="4">
        <f t="shared" si="9"/>
        <v>0.30833333333333335</v>
      </c>
      <c r="V29" s="6" t="s">
        <v>44</v>
      </c>
      <c r="W29" s="39"/>
      <c r="X29" s="11" t="e">
        <f t="shared" si="6"/>
        <v>#DIV/0!</v>
      </c>
      <c r="Y29" s="39"/>
      <c r="Z29" s="11">
        <f t="shared" si="7"/>
        <v>0</v>
      </c>
      <c r="AA29" s="1">
        <v>341</v>
      </c>
      <c r="AB29" s="4">
        <f t="shared" si="8"/>
        <v>0.40595238095238095</v>
      </c>
    </row>
    <row r="30" spans="1:28" ht="12.75">
      <c r="A30" s="6" t="s">
        <v>45</v>
      </c>
      <c r="B30" s="6" t="s">
        <v>42</v>
      </c>
      <c r="C30" s="6" t="s">
        <v>43</v>
      </c>
      <c r="D30" s="6"/>
      <c r="E30" s="78">
        <v>311</v>
      </c>
      <c r="F30" s="78">
        <v>338</v>
      </c>
      <c r="G30" s="2">
        <f t="shared" si="0"/>
        <v>649</v>
      </c>
      <c r="H30" s="6" t="s">
        <v>45</v>
      </c>
      <c r="I30" s="39"/>
      <c r="J30" s="11">
        <f t="shared" si="1"/>
        <v>0</v>
      </c>
      <c r="K30" s="39"/>
      <c r="L30" s="11">
        <f t="shared" si="2"/>
        <v>0</v>
      </c>
      <c r="M30" s="1">
        <v>86</v>
      </c>
      <c r="N30" s="4">
        <f t="shared" si="3"/>
        <v>0.1325115562403698</v>
      </c>
      <c r="O30" s="6" t="s">
        <v>45</v>
      </c>
      <c r="P30" s="39"/>
      <c r="Q30" s="11" t="e">
        <f t="shared" si="4"/>
        <v>#DIV/0!</v>
      </c>
      <c r="R30" s="39"/>
      <c r="S30" s="11">
        <f t="shared" si="5"/>
        <v>0</v>
      </c>
      <c r="T30" s="1">
        <v>216</v>
      </c>
      <c r="U30" s="4">
        <f t="shared" si="9"/>
        <v>0.33281972265023113</v>
      </c>
      <c r="V30" s="6" t="s">
        <v>45</v>
      </c>
      <c r="W30" s="39"/>
      <c r="X30" s="11" t="e">
        <f t="shared" si="6"/>
        <v>#DIV/0!</v>
      </c>
      <c r="Y30" s="39"/>
      <c r="Z30" s="11">
        <f t="shared" si="7"/>
        <v>0</v>
      </c>
      <c r="AA30" s="1">
        <v>272</v>
      </c>
      <c r="AB30" s="4">
        <f t="shared" si="8"/>
        <v>0.41910631741140214</v>
      </c>
    </row>
    <row r="31" spans="1:28" ht="12.75">
      <c r="A31" s="6" t="s">
        <v>46</v>
      </c>
      <c r="B31" s="6" t="s">
        <v>42</v>
      </c>
      <c r="C31" s="6" t="s">
        <v>43</v>
      </c>
      <c r="D31" s="6"/>
      <c r="E31" s="78">
        <v>327</v>
      </c>
      <c r="F31" s="78">
        <v>369</v>
      </c>
      <c r="G31" s="2">
        <f t="shared" si="0"/>
        <v>696</v>
      </c>
      <c r="H31" s="6" t="s">
        <v>46</v>
      </c>
      <c r="I31" s="39"/>
      <c r="J31" s="11">
        <f t="shared" si="1"/>
        <v>0</v>
      </c>
      <c r="K31" s="39"/>
      <c r="L31" s="11">
        <f t="shared" si="2"/>
        <v>0</v>
      </c>
      <c r="M31" s="1">
        <v>121</v>
      </c>
      <c r="N31" s="4">
        <f t="shared" si="3"/>
        <v>0.17385057471264367</v>
      </c>
      <c r="O31" s="6" t="s">
        <v>46</v>
      </c>
      <c r="P31" s="39"/>
      <c r="Q31" s="11" t="e">
        <f t="shared" si="4"/>
        <v>#DIV/0!</v>
      </c>
      <c r="R31" s="39"/>
      <c r="S31" s="11">
        <f t="shared" si="5"/>
        <v>0</v>
      </c>
      <c r="T31" s="1">
        <v>251</v>
      </c>
      <c r="U31" s="4">
        <f t="shared" si="9"/>
        <v>0.36063218390804597</v>
      </c>
      <c r="V31" s="6" t="s">
        <v>46</v>
      </c>
      <c r="W31" s="39"/>
      <c r="X31" s="11" t="e">
        <f t="shared" si="6"/>
        <v>#DIV/0!</v>
      </c>
      <c r="Y31" s="39"/>
      <c r="Z31" s="11">
        <f t="shared" si="7"/>
        <v>0</v>
      </c>
      <c r="AA31" s="1">
        <v>324</v>
      </c>
      <c r="AB31" s="4">
        <f t="shared" si="8"/>
        <v>0.46551724137931033</v>
      </c>
    </row>
    <row r="32" spans="1:28" ht="12.75">
      <c r="A32" s="6" t="s">
        <v>47</v>
      </c>
      <c r="B32" s="6" t="s">
        <v>48</v>
      </c>
      <c r="C32" s="6" t="s">
        <v>49</v>
      </c>
      <c r="D32" s="6"/>
      <c r="E32" s="78">
        <v>444</v>
      </c>
      <c r="F32" s="78">
        <v>505</v>
      </c>
      <c r="G32" s="2">
        <f t="shared" si="0"/>
        <v>949</v>
      </c>
      <c r="H32" s="6" t="s">
        <v>47</v>
      </c>
      <c r="I32" s="39"/>
      <c r="J32" s="11">
        <f t="shared" si="1"/>
        <v>0</v>
      </c>
      <c r="K32" s="39"/>
      <c r="L32" s="11">
        <f t="shared" si="2"/>
        <v>0</v>
      </c>
      <c r="M32" s="1">
        <v>105</v>
      </c>
      <c r="N32" s="4">
        <f t="shared" si="3"/>
        <v>0.11064278187565858</v>
      </c>
      <c r="O32" s="6" t="s">
        <v>47</v>
      </c>
      <c r="P32" s="39"/>
      <c r="Q32" s="11" t="e">
        <f t="shared" si="4"/>
        <v>#DIV/0!</v>
      </c>
      <c r="R32" s="39"/>
      <c r="S32" s="11">
        <f t="shared" si="5"/>
        <v>0</v>
      </c>
      <c r="T32" s="1">
        <v>305</v>
      </c>
      <c r="U32" s="4">
        <f t="shared" si="9"/>
        <v>0.321390937829294</v>
      </c>
      <c r="V32" s="6" t="s">
        <v>47</v>
      </c>
      <c r="W32" s="39"/>
      <c r="X32" s="11" t="e">
        <f t="shared" si="6"/>
        <v>#DIV/0!</v>
      </c>
      <c r="Y32" s="39"/>
      <c r="Z32" s="11">
        <f t="shared" si="7"/>
        <v>0</v>
      </c>
      <c r="AA32" s="1">
        <v>379</v>
      </c>
      <c r="AB32" s="4">
        <f t="shared" si="8"/>
        <v>0.3993677555321391</v>
      </c>
    </row>
    <row r="33" spans="1:28" ht="12.75">
      <c r="A33" s="6" t="s">
        <v>50</v>
      </c>
      <c r="B33" s="6" t="s">
        <v>48</v>
      </c>
      <c r="C33" s="6" t="s">
        <v>49</v>
      </c>
      <c r="D33" s="6"/>
      <c r="E33" s="78">
        <v>419</v>
      </c>
      <c r="F33" s="78">
        <v>498</v>
      </c>
      <c r="G33" s="2">
        <f t="shared" si="0"/>
        <v>917</v>
      </c>
      <c r="H33" s="6" t="s">
        <v>50</v>
      </c>
      <c r="I33" s="39"/>
      <c r="J33" s="11">
        <f t="shared" si="1"/>
        <v>0</v>
      </c>
      <c r="K33" s="39"/>
      <c r="L33" s="11">
        <f t="shared" si="2"/>
        <v>0</v>
      </c>
      <c r="M33" s="1">
        <v>111</v>
      </c>
      <c r="N33" s="4">
        <f t="shared" si="3"/>
        <v>0.12104689203925845</v>
      </c>
      <c r="O33" s="6" t="s">
        <v>50</v>
      </c>
      <c r="P33" s="39"/>
      <c r="Q33" s="11" t="e">
        <f t="shared" si="4"/>
        <v>#DIV/0!</v>
      </c>
      <c r="R33" s="39"/>
      <c r="S33" s="11">
        <f t="shared" si="5"/>
        <v>0</v>
      </c>
      <c r="T33" s="1">
        <v>260</v>
      </c>
      <c r="U33" s="4">
        <f t="shared" si="9"/>
        <v>0.2835332606324973</v>
      </c>
      <c r="V33" s="6" t="s">
        <v>50</v>
      </c>
      <c r="W33" s="39"/>
      <c r="X33" s="11" t="e">
        <f t="shared" si="6"/>
        <v>#DIV/0!</v>
      </c>
      <c r="Y33" s="39"/>
      <c r="Z33" s="11">
        <f t="shared" si="7"/>
        <v>0</v>
      </c>
      <c r="AA33" s="1">
        <v>338</v>
      </c>
      <c r="AB33" s="4">
        <f t="shared" si="8"/>
        <v>0.3685932388222465</v>
      </c>
    </row>
    <row r="34" spans="1:28" ht="12.75">
      <c r="A34" s="6" t="s">
        <v>51</v>
      </c>
      <c r="B34" s="6" t="s">
        <v>48</v>
      </c>
      <c r="C34" s="6" t="s">
        <v>49</v>
      </c>
      <c r="D34" s="6"/>
      <c r="E34" s="78">
        <v>408</v>
      </c>
      <c r="F34" s="78">
        <v>469</v>
      </c>
      <c r="G34" s="2">
        <f t="shared" si="0"/>
        <v>877</v>
      </c>
      <c r="H34" s="6" t="s">
        <v>51</v>
      </c>
      <c r="I34" s="39"/>
      <c r="J34" s="11">
        <f t="shared" si="1"/>
        <v>0</v>
      </c>
      <c r="K34" s="39"/>
      <c r="L34" s="11">
        <f t="shared" si="2"/>
        <v>0</v>
      </c>
      <c r="M34" s="1">
        <v>109</v>
      </c>
      <c r="N34" s="4">
        <f t="shared" si="3"/>
        <v>0.12428734321550741</v>
      </c>
      <c r="O34" s="6" t="s">
        <v>51</v>
      </c>
      <c r="P34" s="39"/>
      <c r="Q34" s="11" t="e">
        <f t="shared" si="4"/>
        <v>#DIV/0!</v>
      </c>
      <c r="R34" s="39"/>
      <c r="S34" s="11">
        <f t="shared" si="5"/>
        <v>0</v>
      </c>
      <c r="T34" s="1">
        <v>265</v>
      </c>
      <c r="U34" s="4">
        <f t="shared" si="9"/>
        <v>0.30216647662485746</v>
      </c>
      <c r="V34" s="6" t="s">
        <v>51</v>
      </c>
      <c r="W34" s="39"/>
      <c r="X34" s="11" t="e">
        <f t="shared" si="6"/>
        <v>#DIV/0!</v>
      </c>
      <c r="Y34" s="39"/>
      <c r="Z34" s="11">
        <f t="shared" si="7"/>
        <v>0</v>
      </c>
      <c r="AA34" s="1">
        <v>334</v>
      </c>
      <c r="AB34" s="4">
        <f t="shared" si="8"/>
        <v>0.3808437856328392</v>
      </c>
    </row>
    <row r="35" spans="1:28" ht="12.75">
      <c r="A35" s="6" t="s">
        <v>52</v>
      </c>
      <c r="B35" s="6" t="s">
        <v>110</v>
      </c>
      <c r="C35" s="6" t="s">
        <v>111</v>
      </c>
      <c r="D35" s="6">
        <v>16</v>
      </c>
      <c r="E35" s="78">
        <v>352</v>
      </c>
      <c r="F35" s="78">
        <v>357</v>
      </c>
      <c r="G35" s="2">
        <f t="shared" si="0"/>
        <v>709</v>
      </c>
      <c r="H35" s="6" t="s">
        <v>52</v>
      </c>
      <c r="I35" s="39"/>
      <c r="J35" s="11">
        <f t="shared" si="1"/>
        <v>0</v>
      </c>
      <c r="K35" s="39"/>
      <c r="L35" s="11">
        <f t="shared" si="2"/>
        <v>0</v>
      </c>
      <c r="M35" s="1">
        <v>85</v>
      </c>
      <c r="N35" s="4">
        <f t="shared" si="3"/>
        <v>0.11988716502115655</v>
      </c>
      <c r="O35" s="6" t="s">
        <v>52</v>
      </c>
      <c r="P35" s="39"/>
      <c r="Q35" s="11" t="e">
        <f t="shared" si="4"/>
        <v>#DIV/0!</v>
      </c>
      <c r="R35" s="39"/>
      <c r="S35" s="11">
        <f t="shared" si="5"/>
        <v>0</v>
      </c>
      <c r="T35" s="1">
        <v>235</v>
      </c>
      <c r="U35" s="4">
        <f t="shared" si="9"/>
        <v>0.3314527503526093</v>
      </c>
      <c r="V35" s="6" t="s">
        <v>52</v>
      </c>
      <c r="W35" s="39"/>
      <c r="X35" s="11" t="e">
        <f t="shared" si="6"/>
        <v>#DIV/0!</v>
      </c>
      <c r="Y35" s="39"/>
      <c r="Z35" s="11">
        <f t="shared" si="7"/>
        <v>0</v>
      </c>
      <c r="AA35" s="1">
        <v>286</v>
      </c>
      <c r="AB35" s="4">
        <f t="shared" si="8"/>
        <v>0.4033850493653032</v>
      </c>
    </row>
    <row r="36" spans="1:28" ht="12.75">
      <c r="A36" s="6" t="s">
        <v>53</v>
      </c>
      <c r="B36" s="6" t="s">
        <v>110</v>
      </c>
      <c r="C36" s="6" t="s">
        <v>111</v>
      </c>
      <c r="D36" s="6">
        <v>16</v>
      </c>
      <c r="E36" s="78">
        <v>306</v>
      </c>
      <c r="F36" s="78">
        <v>335</v>
      </c>
      <c r="G36" s="2">
        <f t="shared" si="0"/>
        <v>641</v>
      </c>
      <c r="H36" s="6" t="s">
        <v>53</v>
      </c>
      <c r="I36" s="39"/>
      <c r="J36" s="11">
        <f t="shared" si="1"/>
        <v>0</v>
      </c>
      <c r="K36" s="39"/>
      <c r="L36" s="11">
        <f t="shared" si="2"/>
        <v>0</v>
      </c>
      <c r="M36" s="1">
        <v>50</v>
      </c>
      <c r="N36" s="4">
        <f t="shared" si="3"/>
        <v>0.078003120124805</v>
      </c>
      <c r="O36" s="6" t="s">
        <v>53</v>
      </c>
      <c r="P36" s="39"/>
      <c r="Q36" s="11" t="e">
        <f t="shared" si="4"/>
        <v>#DIV/0!</v>
      </c>
      <c r="R36" s="39"/>
      <c r="S36" s="11">
        <f t="shared" si="5"/>
        <v>0</v>
      </c>
      <c r="T36" s="1">
        <v>138</v>
      </c>
      <c r="U36" s="4">
        <f t="shared" si="9"/>
        <v>0.21528861154446177</v>
      </c>
      <c r="V36" s="6" t="s">
        <v>53</v>
      </c>
      <c r="W36" s="39"/>
      <c r="X36" s="11" t="e">
        <f t="shared" si="6"/>
        <v>#DIV/0!</v>
      </c>
      <c r="Y36" s="39"/>
      <c r="Z36" s="11">
        <f t="shared" si="7"/>
        <v>0</v>
      </c>
      <c r="AA36" s="1">
        <v>191</v>
      </c>
      <c r="AB36" s="4">
        <f t="shared" si="8"/>
        <v>0.29797191887675506</v>
      </c>
    </row>
    <row r="37" spans="1:28" ht="12.75">
      <c r="A37" s="6" t="s">
        <v>54</v>
      </c>
      <c r="B37" s="6" t="s">
        <v>55</v>
      </c>
      <c r="C37" s="6" t="s">
        <v>56</v>
      </c>
      <c r="D37" s="6"/>
      <c r="E37" s="78">
        <v>297</v>
      </c>
      <c r="F37" s="78">
        <v>358</v>
      </c>
      <c r="G37" s="2">
        <f t="shared" si="0"/>
        <v>655</v>
      </c>
      <c r="H37" s="6" t="s">
        <v>54</v>
      </c>
      <c r="I37" s="39"/>
      <c r="J37" s="11">
        <f t="shared" si="1"/>
        <v>0</v>
      </c>
      <c r="K37" s="39"/>
      <c r="L37" s="11">
        <f t="shared" si="2"/>
        <v>0</v>
      </c>
      <c r="M37" s="1">
        <v>87</v>
      </c>
      <c r="N37" s="4">
        <f t="shared" si="3"/>
        <v>0.13282442748091602</v>
      </c>
      <c r="O37" s="6" t="s">
        <v>54</v>
      </c>
      <c r="P37" s="39"/>
      <c r="Q37" s="11" t="e">
        <f t="shared" si="4"/>
        <v>#DIV/0!</v>
      </c>
      <c r="R37" s="39"/>
      <c r="S37" s="11">
        <f t="shared" si="5"/>
        <v>0</v>
      </c>
      <c r="T37" s="1">
        <v>208</v>
      </c>
      <c r="U37" s="4">
        <f t="shared" si="9"/>
        <v>0.31755725190839695</v>
      </c>
      <c r="V37" s="6" t="s">
        <v>54</v>
      </c>
      <c r="W37" s="39"/>
      <c r="X37" s="11" t="e">
        <f t="shared" si="6"/>
        <v>#DIV/0!</v>
      </c>
      <c r="Y37" s="39"/>
      <c r="Z37" s="11">
        <f t="shared" si="7"/>
        <v>0</v>
      </c>
      <c r="AA37" s="1">
        <v>260</v>
      </c>
      <c r="AB37" s="4">
        <f t="shared" si="8"/>
        <v>0.3969465648854962</v>
      </c>
    </row>
    <row r="38" spans="1:28" ht="12.75">
      <c r="A38" s="6" t="s">
        <v>57</v>
      </c>
      <c r="B38" s="6" t="s">
        <v>55</v>
      </c>
      <c r="C38" s="6" t="s">
        <v>56</v>
      </c>
      <c r="D38" s="6"/>
      <c r="E38" s="78">
        <v>350</v>
      </c>
      <c r="F38" s="78">
        <v>385</v>
      </c>
      <c r="G38" s="2">
        <f t="shared" si="0"/>
        <v>735</v>
      </c>
      <c r="H38" s="6" t="s">
        <v>57</v>
      </c>
      <c r="I38" s="39"/>
      <c r="J38" s="11">
        <f t="shared" si="1"/>
        <v>0</v>
      </c>
      <c r="K38" s="39"/>
      <c r="L38" s="11">
        <f t="shared" si="2"/>
        <v>0</v>
      </c>
      <c r="M38" s="1">
        <v>87</v>
      </c>
      <c r="N38" s="4">
        <f t="shared" si="3"/>
        <v>0.11836734693877551</v>
      </c>
      <c r="O38" s="6" t="s">
        <v>57</v>
      </c>
      <c r="P38" s="39"/>
      <c r="Q38" s="11" t="e">
        <f t="shared" si="4"/>
        <v>#DIV/0!</v>
      </c>
      <c r="R38" s="39"/>
      <c r="S38" s="11">
        <f t="shared" si="5"/>
        <v>0</v>
      </c>
      <c r="T38" s="1">
        <v>226</v>
      </c>
      <c r="U38" s="4">
        <f t="shared" si="9"/>
        <v>0.3074829931972789</v>
      </c>
      <c r="V38" s="6" t="s">
        <v>57</v>
      </c>
      <c r="W38" s="39"/>
      <c r="X38" s="11" t="e">
        <f t="shared" si="6"/>
        <v>#DIV/0!</v>
      </c>
      <c r="Y38" s="39"/>
      <c r="Z38" s="11">
        <f t="shared" si="7"/>
        <v>0</v>
      </c>
      <c r="AA38" s="1">
        <v>274</v>
      </c>
      <c r="AB38" s="4">
        <f t="shared" si="8"/>
        <v>0.3727891156462585</v>
      </c>
    </row>
    <row r="39" spans="1:28" ht="12.75">
      <c r="A39" s="6" t="s">
        <v>58</v>
      </c>
      <c r="B39" s="6" t="s">
        <v>55</v>
      </c>
      <c r="C39" s="6" t="s">
        <v>56</v>
      </c>
      <c r="D39" s="6"/>
      <c r="E39" s="78">
        <v>390</v>
      </c>
      <c r="F39" s="78">
        <v>368</v>
      </c>
      <c r="G39" s="2">
        <f t="shared" si="0"/>
        <v>758</v>
      </c>
      <c r="H39" s="6" t="s">
        <v>58</v>
      </c>
      <c r="I39" s="39"/>
      <c r="J39" s="11">
        <f t="shared" si="1"/>
        <v>0</v>
      </c>
      <c r="K39" s="39"/>
      <c r="L39" s="11">
        <f t="shared" si="2"/>
        <v>0</v>
      </c>
      <c r="M39" s="1">
        <v>92</v>
      </c>
      <c r="N39" s="4">
        <f t="shared" si="3"/>
        <v>0.12137203166226913</v>
      </c>
      <c r="O39" s="6" t="s">
        <v>58</v>
      </c>
      <c r="P39" s="39"/>
      <c r="Q39" s="11" t="e">
        <f t="shared" si="4"/>
        <v>#DIV/0!</v>
      </c>
      <c r="R39" s="39"/>
      <c r="S39" s="11">
        <f t="shared" si="5"/>
        <v>0</v>
      </c>
      <c r="T39" s="1">
        <v>263</v>
      </c>
      <c r="U39" s="4">
        <f t="shared" si="9"/>
        <v>0.3469656992084433</v>
      </c>
      <c r="V39" s="6" t="s">
        <v>58</v>
      </c>
      <c r="W39" s="39"/>
      <c r="X39" s="11" t="e">
        <f t="shared" si="6"/>
        <v>#DIV/0!</v>
      </c>
      <c r="Y39" s="39"/>
      <c r="Z39" s="11">
        <f t="shared" si="7"/>
        <v>0</v>
      </c>
      <c r="AA39" s="1">
        <v>305</v>
      </c>
      <c r="AB39" s="4">
        <f t="shared" si="8"/>
        <v>0.4023746701846966</v>
      </c>
    </row>
    <row r="40" spans="1:28" ht="12.75">
      <c r="A40" s="6" t="s">
        <v>59</v>
      </c>
      <c r="B40" s="6" t="s">
        <v>60</v>
      </c>
      <c r="C40" s="6" t="s">
        <v>61</v>
      </c>
      <c r="D40" s="6"/>
      <c r="E40" s="78">
        <v>278</v>
      </c>
      <c r="F40" s="78">
        <v>344</v>
      </c>
      <c r="G40" s="2">
        <f t="shared" si="0"/>
        <v>622</v>
      </c>
      <c r="H40" s="6" t="s">
        <v>59</v>
      </c>
      <c r="I40" s="39"/>
      <c r="J40" s="11">
        <f t="shared" si="1"/>
        <v>0</v>
      </c>
      <c r="K40" s="39"/>
      <c r="L40" s="11">
        <f t="shared" si="2"/>
        <v>0</v>
      </c>
      <c r="M40" s="1">
        <v>76</v>
      </c>
      <c r="N40" s="4">
        <f t="shared" si="3"/>
        <v>0.12218649517684887</v>
      </c>
      <c r="O40" s="6" t="s">
        <v>59</v>
      </c>
      <c r="P40" s="39"/>
      <c r="Q40" s="11" t="e">
        <f t="shared" si="4"/>
        <v>#DIV/0!</v>
      </c>
      <c r="R40" s="39"/>
      <c r="S40" s="11">
        <f t="shared" si="5"/>
        <v>0</v>
      </c>
      <c r="T40" s="1">
        <v>211</v>
      </c>
      <c r="U40" s="4">
        <f t="shared" si="9"/>
        <v>0.3392282958199357</v>
      </c>
      <c r="V40" s="6" t="s">
        <v>59</v>
      </c>
      <c r="W40" s="39"/>
      <c r="X40" s="11" t="e">
        <f t="shared" si="6"/>
        <v>#DIV/0!</v>
      </c>
      <c r="Y40" s="39"/>
      <c r="Z40" s="11">
        <f t="shared" si="7"/>
        <v>0</v>
      </c>
      <c r="AA40" s="1">
        <v>259</v>
      </c>
      <c r="AB40" s="4">
        <f t="shared" si="8"/>
        <v>0.41639871382636656</v>
      </c>
    </row>
    <row r="41" spans="1:28" ht="12.75">
      <c r="A41" s="6" t="s">
        <v>62</v>
      </c>
      <c r="B41" s="6" t="s">
        <v>60</v>
      </c>
      <c r="C41" s="6" t="s">
        <v>61</v>
      </c>
      <c r="D41" s="6"/>
      <c r="E41" s="78">
        <v>341</v>
      </c>
      <c r="F41" s="78">
        <v>408</v>
      </c>
      <c r="G41" s="2">
        <f aca="true" t="shared" si="10" ref="G41:G56">SUM(E41:F41)</f>
        <v>749</v>
      </c>
      <c r="H41" s="6" t="s">
        <v>62</v>
      </c>
      <c r="I41" s="39"/>
      <c r="J41" s="11">
        <f>(I41/E41)</f>
        <v>0</v>
      </c>
      <c r="K41" s="39"/>
      <c r="L41" s="11">
        <f t="shared" si="2"/>
        <v>0</v>
      </c>
      <c r="M41" s="1">
        <v>95</v>
      </c>
      <c r="N41" s="4">
        <f aca="true" t="shared" si="11" ref="N41:N58">(M41/G41)</f>
        <v>0.1268357810413885</v>
      </c>
      <c r="O41" s="6" t="s">
        <v>62</v>
      </c>
      <c r="P41" s="39"/>
      <c r="Q41" s="11" t="e">
        <f>(P41/L41)</f>
        <v>#DIV/0!</v>
      </c>
      <c r="R41" s="39"/>
      <c r="S41" s="11">
        <f t="shared" si="5"/>
        <v>0</v>
      </c>
      <c r="T41" s="1">
        <v>222</v>
      </c>
      <c r="U41" s="4">
        <f t="shared" si="9"/>
        <v>0.2963951935914553</v>
      </c>
      <c r="V41" s="6" t="s">
        <v>62</v>
      </c>
      <c r="W41" s="39"/>
      <c r="X41" s="11" t="e">
        <f>(W41/S41)</f>
        <v>#DIV/0!</v>
      </c>
      <c r="Y41" s="39"/>
      <c r="Z41" s="11">
        <f t="shared" si="7"/>
        <v>0</v>
      </c>
      <c r="AA41" s="1">
        <v>303</v>
      </c>
      <c r="AB41" s="4">
        <f t="shared" si="8"/>
        <v>0.4045393858477971</v>
      </c>
    </row>
    <row r="42" spans="1:28" ht="12.75">
      <c r="A42" s="6" t="s">
        <v>63</v>
      </c>
      <c r="B42" s="6" t="s">
        <v>60</v>
      </c>
      <c r="C42" s="6" t="s">
        <v>61</v>
      </c>
      <c r="D42" s="6"/>
      <c r="E42" s="78">
        <v>329</v>
      </c>
      <c r="F42" s="78">
        <v>400</v>
      </c>
      <c r="G42" s="2">
        <f t="shared" si="10"/>
        <v>729</v>
      </c>
      <c r="H42" s="6" t="s">
        <v>63</v>
      </c>
      <c r="I42" s="39"/>
      <c r="J42" s="11">
        <f>(I42/E42)</f>
        <v>0</v>
      </c>
      <c r="K42" s="39" t="s">
        <v>99</v>
      </c>
      <c r="L42" s="11" t="e">
        <f aca="true" t="shared" si="12" ref="L42:L58">(K42/F42)</f>
        <v>#VALUE!</v>
      </c>
      <c r="M42" s="1">
        <v>84</v>
      </c>
      <c r="N42" s="4">
        <f t="shared" si="11"/>
        <v>0.11522633744855967</v>
      </c>
      <c r="O42" s="6" t="s">
        <v>63</v>
      </c>
      <c r="P42" s="39"/>
      <c r="Q42" s="11" t="e">
        <f>(P42/L42)</f>
        <v>#VALUE!</v>
      </c>
      <c r="R42" s="39"/>
      <c r="S42" s="11">
        <f t="shared" si="5"/>
        <v>0</v>
      </c>
      <c r="T42" s="1">
        <v>261</v>
      </c>
      <c r="U42" s="4">
        <f t="shared" si="9"/>
        <v>0.35802469135802467</v>
      </c>
      <c r="V42" s="6" t="s">
        <v>63</v>
      </c>
      <c r="W42" s="39"/>
      <c r="X42" s="11" t="e">
        <f>(W42/S42)</f>
        <v>#DIV/0!</v>
      </c>
      <c r="Y42" s="39"/>
      <c r="Z42" s="11">
        <f t="shared" si="7"/>
        <v>0</v>
      </c>
      <c r="AA42" s="1">
        <v>309</v>
      </c>
      <c r="AB42" s="4">
        <f t="shared" si="8"/>
        <v>0.42386831275720166</v>
      </c>
    </row>
    <row r="43" spans="1:28" ht="12.75">
      <c r="A43" s="6" t="s">
        <v>64</v>
      </c>
      <c r="B43" s="6" t="s">
        <v>96</v>
      </c>
      <c r="C43" s="6" t="s">
        <v>97</v>
      </c>
      <c r="D43" s="6"/>
      <c r="E43" s="78">
        <v>0</v>
      </c>
      <c r="F43" s="78">
        <v>0</v>
      </c>
      <c r="G43" s="2">
        <f t="shared" si="10"/>
        <v>0</v>
      </c>
      <c r="H43" s="6" t="s">
        <v>64</v>
      </c>
      <c r="I43" s="39"/>
      <c r="J43" s="11">
        <f aca="true" t="shared" si="13" ref="J43:J56">(I43/E44)</f>
        <v>0</v>
      </c>
      <c r="K43" s="39"/>
      <c r="L43" s="11" t="e">
        <f t="shared" si="12"/>
        <v>#DIV/0!</v>
      </c>
      <c r="M43" s="1">
        <v>4</v>
      </c>
      <c r="N43" s="4" t="e">
        <f t="shared" si="11"/>
        <v>#DIV/0!</v>
      </c>
      <c r="O43" s="6" t="s">
        <v>64</v>
      </c>
      <c r="P43" s="39"/>
      <c r="Q43" s="11" t="e">
        <f aca="true" t="shared" si="14" ref="Q43:Q56">(P43/L44)</f>
        <v>#DIV/0!</v>
      </c>
      <c r="R43" s="39"/>
      <c r="S43" s="11">
        <f t="shared" si="5"/>
        <v>0</v>
      </c>
      <c r="T43" s="1">
        <v>47</v>
      </c>
      <c r="U43" s="4" t="e">
        <f t="shared" si="9"/>
        <v>#DIV/0!</v>
      </c>
      <c r="V43" s="6" t="s">
        <v>64</v>
      </c>
      <c r="W43" s="39"/>
      <c r="X43" s="11" t="e">
        <f aca="true" t="shared" si="15" ref="X43:X56">(W43/S44)</f>
        <v>#DIV/0!</v>
      </c>
      <c r="Y43" s="39"/>
      <c r="Z43" s="11">
        <f t="shared" si="7"/>
        <v>0</v>
      </c>
      <c r="AA43" s="1">
        <v>47</v>
      </c>
      <c r="AB43" s="4" t="e">
        <f t="shared" si="8"/>
        <v>#DIV/0!</v>
      </c>
    </row>
    <row r="44" spans="1:28" ht="12.75">
      <c r="A44" s="6" t="s">
        <v>65</v>
      </c>
      <c r="B44" s="6" t="s">
        <v>66</v>
      </c>
      <c r="C44" s="6" t="s">
        <v>67</v>
      </c>
      <c r="D44" s="6"/>
      <c r="E44" s="78">
        <v>563</v>
      </c>
      <c r="F44" s="78">
        <v>551</v>
      </c>
      <c r="G44" s="2">
        <f t="shared" si="10"/>
        <v>1114</v>
      </c>
      <c r="H44" s="6" t="s">
        <v>65</v>
      </c>
      <c r="I44" s="39"/>
      <c r="J44" s="11">
        <f t="shared" si="13"/>
        <v>0</v>
      </c>
      <c r="K44" s="39"/>
      <c r="L44" s="11">
        <f t="shared" si="12"/>
        <v>0</v>
      </c>
      <c r="M44" s="1">
        <v>149</v>
      </c>
      <c r="N44" s="4">
        <f t="shared" si="11"/>
        <v>0.13375224416517056</v>
      </c>
      <c r="O44" s="6" t="s">
        <v>65</v>
      </c>
      <c r="P44" s="39"/>
      <c r="Q44" s="11" t="e">
        <f t="shared" si="14"/>
        <v>#DIV/0!</v>
      </c>
      <c r="R44" s="39"/>
      <c r="S44" s="11">
        <f t="shared" si="5"/>
        <v>0</v>
      </c>
      <c r="T44" s="1">
        <v>350</v>
      </c>
      <c r="U44" s="4">
        <f t="shared" si="9"/>
        <v>0.3141831238779174</v>
      </c>
      <c r="V44" s="6" t="s">
        <v>65</v>
      </c>
      <c r="W44" s="39"/>
      <c r="X44" s="11" t="e">
        <f t="shared" si="15"/>
        <v>#DIV/0!</v>
      </c>
      <c r="Y44" s="39"/>
      <c r="Z44" s="11">
        <f t="shared" si="7"/>
        <v>0</v>
      </c>
      <c r="AA44" s="1">
        <v>463</v>
      </c>
      <c r="AB44" s="4">
        <f t="shared" si="8"/>
        <v>0.4156193895870736</v>
      </c>
    </row>
    <row r="45" spans="1:28" ht="12.75">
      <c r="A45" s="6" t="s">
        <v>68</v>
      </c>
      <c r="B45" s="6" t="s">
        <v>66</v>
      </c>
      <c r="C45" s="6" t="s">
        <v>67</v>
      </c>
      <c r="D45" s="6"/>
      <c r="E45" s="78">
        <v>383</v>
      </c>
      <c r="F45" s="78">
        <v>456</v>
      </c>
      <c r="G45" s="2">
        <f t="shared" si="10"/>
        <v>839</v>
      </c>
      <c r="H45" s="6" t="s">
        <v>68</v>
      </c>
      <c r="I45" s="39"/>
      <c r="J45" s="11">
        <f t="shared" si="13"/>
        <v>0</v>
      </c>
      <c r="K45" s="39"/>
      <c r="L45" s="11">
        <f t="shared" si="12"/>
        <v>0</v>
      </c>
      <c r="M45" s="1">
        <v>92</v>
      </c>
      <c r="N45" s="4">
        <f t="shared" si="11"/>
        <v>0.10965435041716329</v>
      </c>
      <c r="O45" s="6" t="s">
        <v>68</v>
      </c>
      <c r="P45" s="39"/>
      <c r="Q45" s="11" t="e">
        <f t="shared" si="14"/>
        <v>#DIV/0!</v>
      </c>
      <c r="R45" s="39"/>
      <c r="S45" s="11">
        <f t="shared" si="5"/>
        <v>0</v>
      </c>
      <c r="T45" s="1">
        <v>256</v>
      </c>
      <c r="U45" s="4">
        <f t="shared" si="9"/>
        <v>0.30512514898688914</v>
      </c>
      <c r="V45" s="6" t="s">
        <v>68</v>
      </c>
      <c r="W45" s="39"/>
      <c r="X45" s="11" t="e">
        <f t="shared" si="15"/>
        <v>#DIV/0!</v>
      </c>
      <c r="Y45" s="39"/>
      <c r="Z45" s="11">
        <f t="shared" si="7"/>
        <v>0</v>
      </c>
      <c r="AA45" s="1">
        <v>325</v>
      </c>
      <c r="AB45" s="4">
        <f t="shared" si="8"/>
        <v>0.3873659117997616</v>
      </c>
    </row>
    <row r="46" spans="1:28" ht="12.75">
      <c r="A46" s="6" t="s">
        <v>69</v>
      </c>
      <c r="B46" s="6" t="s">
        <v>66</v>
      </c>
      <c r="C46" s="6" t="s">
        <v>67</v>
      </c>
      <c r="D46" s="6"/>
      <c r="E46" s="78">
        <v>361</v>
      </c>
      <c r="F46" s="78">
        <v>421</v>
      </c>
      <c r="G46" s="2">
        <f t="shared" si="10"/>
        <v>782</v>
      </c>
      <c r="H46" s="6" t="s">
        <v>69</v>
      </c>
      <c r="I46" s="39"/>
      <c r="J46" s="11">
        <f t="shared" si="13"/>
        <v>0</v>
      </c>
      <c r="K46" s="39"/>
      <c r="L46" s="11">
        <f t="shared" si="12"/>
        <v>0</v>
      </c>
      <c r="M46" s="1">
        <v>90</v>
      </c>
      <c r="N46" s="4">
        <f t="shared" si="11"/>
        <v>0.11508951406649616</v>
      </c>
      <c r="O46" s="6" t="s">
        <v>69</v>
      </c>
      <c r="P46" s="39"/>
      <c r="Q46" s="11" t="e">
        <f t="shared" si="14"/>
        <v>#DIV/0!</v>
      </c>
      <c r="R46" s="39"/>
      <c r="S46" s="11">
        <f t="shared" si="5"/>
        <v>0</v>
      </c>
      <c r="T46" s="1">
        <v>255</v>
      </c>
      <c r="U46" s="4">
        <f t="shared" si="9"/>
        <v>0.32608695652173914</v>
      </c>
      <c r="V46" s="6" t="s">
        <v>69</v>
      </c>
      <c r="W46" s="39"/>
      <c r="X46" s="11" t="e">
        <f t="shared" si="15"/>
        <v>#DIV/0!</v>
      </c>
      <c r="Y46" s="39"/>
      <c r="Z46" s="11">
        <f t="shared" si="7"/>
        <v>0</v>
      </c>
      <c r="AA46" s="1">
        <v>314</v>
      </c>
      <c r="AB46" s="4">
        <f t="shared" si="8"/>
        <v>0.40153452685422</v>
      </c>
    </row>
    <row r="47" spans="1:28" ht="12.75">
      <c r="A47" s="6" t="s">
        <v>70</v>
      </c>
      <c r="B47" s="6" t="s">
        <v>66</v>
      </c>
      <c r="C47" s="6" t="s">
        <v>67</v>
      </c>
      <c r="D47" s="6"/>
      <c r="E47" s="78">
        <v>310</v>
      </c>
      <c r="F47" s="78">
        <v>328</v>
      </c>
      <c r="G47" s="2">
        <f t="shared" si="10"/>
        <v>638</v>
      </c>
      <c r="H47" s="6" t="s">
        <v>70</v>
      </c>
      <c r="I47" s="39"/>
      <c r="J47" s="11">
        <f t="shared" si="13"/>
        <v>0</v>
      </c>
      <c r="K47" s="39"/>
      <c r="L47" s="11">
        <f t="shared" si="12"/>
        <v>0</v>
      </c>
      <c r="M47" s="1">
        <v>81</v>
      </c>
      <c r="N47" s="4">
        <f t="shared" si="11"/>
        <v>0.12695924764890282</v>
      </c>
      <c r="O47" s="6" t="s">
        <v>70</v>
      </c>
      <c r="P47" s="39"/>
      <c r="Q47" s="11" t="e">
        <f t="shared" si="14"/>
        <v>#DIV/0!</v>
      </c>
      <c r="R47" s="39"/>
      <c r="S47" s="11">
        <f t="shared" si="5"/>
        <v>0</v>
      </c>
      <c r="T47" s="1">
        <v>207</v>
      </c>
      <c r="U47" s="4">
        <f t="shared" si="9"/>
        <v>0.32445141065830724</v>
      </c>
      <c r="V47" s="6" t="s">
        <v>70</v>
      </c>
      <c r="W47" s="39"/>
      <c r="X47" s="11" t="e">
        <f t="shared" si="15"/>
        <v>#DIV/0!</v>
      </c>
      <c r="Y47" s="39"/>
      <c r="Z47" s="11">
        <f t="shared" si="7"/>
        <v>0</v>
      </c>
      <c r="AA47" s="1">
        <v>250</v>
      </c>
      <c r="AB47" s="4">
        <f t="shared" si="8"/>
        <v>0.39184952978056425</v>
      </c>
    </row>
    <row r="48" spans="1:28" ht="12.75">
      <c r="A48" s="6" t="s">
        <v>71</v>
      </c>
      <c r="B48" s="6" t="s">
        <v>72</v>
      </c>
      <c r="C48" s="6" t="s">
        <v>73</v>
      </c>
      <c r="D48" s="6"/>
      <c r="E48" s="78">
        <v>353</v>
      </c>
      <c r="F48" s="78">
        <v>374</v>
      </c>
      <c r="G48" s="2">
        <f t="shared" si="10"/>
        <v>727</v>
      </c>
      <c r="H48" s="6" t="s">
        <v>71</v>
      </c>
      <c r="I48" s="39"/>
      <c r="J48" s="11">
        <f t="shared" si="13"/>
        <v>0</v>
      </c>
      <c r="K48" s="39"/>
      <c r="L48" s="11">
        <f t="shared" si="12"/>
        <v>0</v>
      </c>
      <c r="M48" s="1">
        <v>114</v>
      </c>
      <c r="N48" s="4">
        <f t="shared" si="11"/>
        <v>0.15680880330123798</v>
      </c>
      <c r="O48" s="6" t="s">
        <v>71</v>
      </c>
      <c r="P48" s="39"/>
      <c r="Q48" s="11" t="e">
        <f t="shared" si="14"/>
        <v>#DIV/0!</v>
      </c>
      <c r="R48" s="39"/>
      <c r="S48" s="11">
        <f t="shared" si="5"/>
        <v>0</v>
      </c>
      <c r="T48" s="1">
        <v>261</v>
      </c>
      <c r="U48" s="4">
        <f t="shared" si="9"/>
        <v>0.35900962861072905</v>
      </c>
      <c r="V48" s="6" t="s">
        <v>71</v>
      </c>
      <c r="W48" s="39"/>
      <c r="X48" s="11" t="e">
        <f t="shared" si="15"/>
        <v>#DIV/0!</v>
      </c>
      <c r="Y48" s="39"/>
      <c r="Z48" s="11">
        <f t="shared" si="7"/>
        <v>0</v>
      </c>
      <c r="AA48" s="1">
        <v>345</v>
      </c>
      <c r="AB48" s="4">
        <f t="shared" si="8"/>
        <v>0.47455295735900965</v>
      </c>
    </row>
    <row r="49" spans="1:28" ht="12.75">
      <c r="A49" s="6" t="s">
        <v>74</v>
      </c>
      <c r="B49" s="6" t="s">
        <v>72</v>
      </c>
      <c r="C49" s="6" t="s">
        <v>73</v>
      </c>
      <c r="D49" s="6"/>
      <c r="E49" s="78">
        <v>342</v>
      </c>
      <c r="F49" s="78">
        <v>355</v>
      </c>
      <c r="G49" s="2">
        <f t="shared" si="10"/>
        <v>697</v>
      </c>
      <c r="H49" s="6" t="s">
        <v>74</v>
      </c>
      <c r="I49" s="39"/>
      <c r="J49" s="11">
        <f t="shared" si="13"/>
        <v>0</v>
      </c>
      <c r="K49" s="39"/>
      <c r="L49" s="11">
        <f t="shared" si="12"/>
        <v>0</v>
      </c>
      <c r="M49" s="1">
        <v>88</v>
      </c>
      <c r="N49" s="4">
        <f t="shared" si="11"/>
        <v>0.12625538020086083</v>
      </c>
      <c r="O49" s="6" t="s">
        <v>74</v>
      </c>
      <c r="P49" s="39"/>
      <c r="Q49" s="11" t="e">
        <f t="shared" si="14"/>
        <v>#DIV/0!</v>
      </c>
      <c r="R49" s="39"/>
      <c r="S49" s="11">
        <f t="shared" si="5"/>
        <v>0</v>
      </c>
      <c r="T49" s="1">
        <v>224</v>
      </c>
      <c r="U49" s="4">
        <f t="shared" si="9"/>
        <v>0.321377331420373</v>
      </c>
      <c r="V49" s="6" t="s">
        <v>74</v>
      </c>
      <c r="W49" s="39"/>
      <c r="X49" s="11" t="e">
        <f t="shared" si="15"/>
        <v>#DIV/0!</v>
      </c>
      <c r="Y49" s="39"/>
      <c r="Z49" s="11">
        <f t="shared" si="7"/>
        <v>0</v>
      </c>
      <c r="AA49" s="1">
        <v>290</v>
      </c>
      <c r="AB49" s="4">
        <f t="shared" si="8"/>
        <v>0.41606886657101866</v>
      </c>
    </row>
    <row r="50" spans="1:28" ht="12.75">
      <c r="A50" s="6" t="s">
        <v>75</v>
      </c>
      <c r="B50" s="6" t="s">
        <v>72</v>
      </c>
      <c r="C50" s="6" t="s">
        <v>73</v>
      </c>
      <c r="D50" s="6"/>
      <c r="E50" s="78">
        <v>320</v>
      </c>
      <c r="F50" s="78">
        <v>345</v>
      </c>
      <c r="G50" s="2">
        <f t="shared" si="10"/>
        <v>665</v>
      </c>
      <c r="H50" s="6" t="s">
        <v>75</v>
      </c>
      <c r="I50" s="39"/>
      <c r="J50" s="11">
        <f t="shared" si="13"/>
        <v>0</v>
      </c>
      <c r="K50" s="39"/>
      <c r="L50" s="11">
        <f t="shared" si="12"/>
        <v>0</v>
      </c>
      <c r="M50" s="1">
        <v>103</v>
      </c>
      <c r="N50" s="4">
        <f t="shared" si="11"/>
        <v>0.1548872180451128</v>
      </c>
      <c r="O50" s="6" t="s">
        <v>75</v>
      </c>
      <c r="P50" s="39"/>
      <c r="Q50" s="11" t="e">
        <f t="shared" si="14"/>
        <v>#DIV/0!</v>
      </c>
      <c r="R50" s="39"/>
      <c r="S50" s="11">
        <f t="shared" si="5"/>
        <v>0</v>
      </c>
      <c r="T50" s="1">
        <v>232</v>
      </c>
      <c r="U50" s="4">
        <f t="shared" si="9"/>
        <v>0.34887218045112783</v>
      </c>
      <c r="V50" s="6" t="s">
        <v>75</v>
      </c>
      <c r="W50" s="39"/>
      <c r="X50" s="11" t="e">
        <f t="shared" si="15"/>
        <v>#DIV/0!</v>
      </c>
      <c r="Y50" s="39"/>
      <c r="Z50" s="11">
        <f t="shared" si="7"/>
        <v>0</v>
      </c>
      <c r="AA50" s="1">
        <v>293</v>
      </c>
      <c r="AB50" s="4">
        <f t="shared" si="8"/>
        <v>0.4406015037593985</v>
      </c>
    </row>
    <row r="51" spans="1:28" ht="12.75">
      <c r="A51" s="6" t="s">
        <v>76</v>
      </c>
      <c r="B51" s="6" t="s">
        <v>77</v>
      </c>
      <c r="C51" s="6" t="s">
        <v>21</v>
      </c>
      <c r="D51" s="6"/>
      <c r="E51" s="78">
        <v>302</v>
      </c>
      <c r="F51" s="78">
        <v>339</v>
      </c>
      <c r="G51" s="2">
        <f t="shared" si="10"/>
        <v>641</v>
      </c>
      <c r="H51" s="6" t="s">
        <v>76</v>
      </c>
      <c r="I51" s="39"/>
      <c r="J51" s="11">
        <f t="shared" si="13"/>
        <v>0</v>
      </c>
      <c r="K51" s="39"/>
      <c r="L51" s="11">
        <f t="shared" si="12"/>
        <v>0</v>
      </c>
      <c r="M51" s="1">
        <v>78</v>
      </c>
      <c r="N51" s="4">
        <f t="shared" si="11"/>
        <v>0.12168486739469579</v>
      </c>
      <c r="O51" s="6" t="s">
        <v>76</v>
      </c>
      <c r="P51" s="39"/>
      <c r="Q51" s="11" t="e">
        <f t="shared" si="14"/>
        <v>#DIV/0!</v>
      </c>
      <c r="R51" s="39"/>
      <c r="S51" s="11">
        <f t="shared" si="5"/>
        <v>0</v>
      </c>
      <c r="T51" s="1">
        <v>191</v>
      </c>
      <c r="U51" s="4">
        <f t="shared" si="9"/>
        <v>0.29797191887675506</v>
      </c>
      <c r="V51" s="6" t="s">
        <v>76</v>
      </c>
      <c r="W51" s="39"/>
      <c r="X51" s="11" t="e">
        <f t="shared" si="15"/>
        <v>#DIV/0!</v>
      </c>
      <c r="Y51" s="39"/>
      <c r="Z51" s="11">
        <f t="shared" si="7"/>
        <v>0</v>
      </c>
      <c r="AA51" s="1">
        <v>237</v>
      </c>
      <c r="AB51" s="4">
        <f t="shared" si="8"/>
        <v>0.36973478939157567</v>
      </c>
    </row>
    <row r="52" spans="1:28" ht="12.75">
      <c r="A52" s="6" t="s">
        <v>78</v>
      </c>
      <c r="B52" s="6" t="s">
        <v>77</v>
      </c>
      <c r="C52" s="6" t="s">
        <v>21</v>
      </c>
      <c r="D52" s="6"/>
      <c r="E52" s="78">
        <v>323</v>
      </c>
      <c r="F52" s="78">
        <v>385</v>
      </c>
      <c r="G52" s="2">
        <f t="shared" si="10"/>
        <v>708</v>
      </c>
      <c r="H52" s="6" t="s">
        <v>78</v>
      </c>
      <c r="I52" s="39"/>
      <c r="J52" s="11">
        <f t="shared" si="13"/>
        <v>0</v>
      </c>
      <c r="K52" s="39"/>
      <c r="L52" s="11">
        <f t="shared" si="12"/>
        <v>0</v>
      </c>
      <c r="M52" s="1">
        <v>93</v>
      </c>
      <c r="N52" s="4">
        <f t="shared" si="11"/>
        <v>0.13135593220338984</v>
      </c>
      <c r="O52" s="6" t="s">
        <v>78</v>
      </c>
      <c r="P52" s="39"/>
      <c r="Q52" s="11" t="e">
        <f t="shared" si="14"/>
        <v>#DIV/0!</v>
      </c>
      <c r="R52" s="39"/>
      <c r="S52" s="11">
        <f t="shared" si="5"/>
        <v>0</v>
      </c>
      <c r="T52" s="1">
        <v>242</v>
      </c>
      <c r="U52" s="4">
        <f t="shared" si="9"/>
        <v>0.3418079096045198</v>
      </c>
      <c r="V52" s="6" t="s">
        <v>78</v>
      </c>
      <c r="W52" s="39"/>
      <c r="X52" s="11" t="e">
        <f t="shared" si="15"/>
        <v>#DIV/0!</v>
      </c>
      <c r="Y52" s="39"/>
      <c r="Z52" s="11">
        <f t="shared" si="7"/>
        <v>0</v>
      </c>
      <c r="AA52" s="1">
        <v>295</v>
      </c>
      <c r="AB52" s="4">
        <f t="shared" si="8"/>
        <v>0.4166666666666667</v>
      </c>
    </row>
    <row r="53" spans="1:28" ht="12.75">
      <c r="A53" s="6" t="s">
        <v>79</v>
      </c>
      <c r="B53" s="6" t="s">
        <v>80</v>
      </c>
      <c r="C53" s="6" t="s">
        <v>81</v>
      </c>
      <c r="D53" s="6"/>
      <c r="E53" s="78">
        <v>377</v>
      </c>
      <c r="F53" s="78">
        <v>446</v>
      </c>
      <c r="G53" s="2">
        <f t="shared" si="10"/>
        <v>823</v>
      </c>
      <c r="H53" s="6" t="s">
        <v>79</v>
      </c>
      <c r="I53" s="39"/>
      <c r="J53" s="11">
        <f t="shared" si="13"/>
        <v>0</v>
      </c>
      <c r="K53" s="39"/>
      <c r="L53" s="11">
        <f t="shared" si="12"/>
        <v>0</v>
      </c>
      <c r="M53" s="1">
        <v>114</v>
      </c>
      <c r="N53" s="4">
        <f t="shared" si="11"/>
        <v>0.1385176184690158</v>
      </c>
      <c r="O53" s="6" t="s">
        <v>79</v>
      </c>
      <c r="P53" s="39"/>
      <c r="Q53" s="11" t="e">
        <f t="shared" si="14"/>
        <v>#DIV/0!</v>
      </c>
      <c r="R53" s="39"/>
      <c r="S53" s="11">
        <f t="shared" si="5"/>
        <v>0</v>
      </c>
      <c r="T53" s="1">
        <v>254</v>
      </c>
      <c r="U53" s="4">
        <f t="shared" si="9"/>
        <v>0.3086269744835966</v>
      </c>
      <c r="V53" s="6" t="s">
        <v>79</v>
      </c>
      <c r="W53" s="39"/>
      <c r="X53" s="11" t="e">
        <f t="shared" si="15"/>
        <v>#DIV/0!</v>
      </c>
      <c r="Y53" s="39"/>
      <c r="Z53" s="11">
        <f t="shared" si="7"/>
        <v>0</v>
      </c>
      <c r="AA53" s="1">
        <v>313</v>
      </c>
      <c r="AB53" s="4">
        <f t="shared" si="8"/>
        <v>0.38031591737545567</v>
      </c>
    </row>
    <row r="54" spans="1:28" ht="12.75">
      <c r="A54" s="6" t="s">
        <v>82</v>
      </c>
      <c r="B54" s="6" t="s">
        <v>80</v>
      </c>
      <c r="C54" s="6" t="s">
        <v>81</v>
      </c>
      <c r="D54" s="6"/>
      <c r="E54" s="78">
        <v>368</v>
      </c>
      <c r="F54" s="78">
        <v>434</v>
      </c>
      <c r="G54" s="2">
        <f t="shared" si="10"/>
        <v>802</v>
      </c>
      <c r="H54" s="6" t="s">
        <v>82</v>
      </c>
      <c r="I54" s="39"/>
      <c r="J54" s="11">
        <f t="shared" si="13"/>
        <v>0</v>
      </c>
      <c r="K54" s="39"/>
      <c r="L54" s="11">
        <f t="shared" si="12"/>
        <v>0</v>
      </c>
      <c r="M54" s="1">
        <v>91</v>
      </c>
      <c r="N54" s="4">
        <f t="shared" si="11"/>
        <v>0.11346633416458853</v>
      </c>
      <c r="O54" s="6" t="s">
        <v>82</v>
      </c>
      <c r="P54" s="39"/>
      <c r="Q54" s="11" t="e">
        <f t="shared" si="14"/>
        <v>#DIV/0!</v>
      </c>
      <c r="R54" s="39"/>
      <c r="S54" s="11">
        <f t="shared" si="5"/>
        <v>0</v>
      </c>
      <c r="T54" s="1">
        <v>247</v>
      </c>
      <c r="U54" s="4">
        <f t="shared" si="9"/>
        <v>0.30798004987531175</v>
      </c>
      <c r="V54" s="6" t="s">
        <v>82</v>
      </c>
      <c r="W54" s="39"/>
      <c r="X54" s="11" t="e">
        <f t="shared" si="15"/>
        <v>#DIV/0!</v>
      </c>
      <c r="Y54" s="39"/>
      <c r="Z54" s="11">
        <f t="shared" si="7"/>
        <v>0</v>
      </c>
      <c r="AA54" s="1">
        <v>299</v>
      </c>
      <c r="AB54" s="4">
        <f t="shared" si="8"/>
        <v>0.37281795511221943</v>
      </c>
    </row>
    <row r="55" spans="1:28" ht="12.75">
      <c r="A55" s="6" t="s">
        <v>83</v>
      </c>
      <c r="B55" s="6" t="s">
        <v>80</v>
      </c>
      <c r="C55" s="6" t="s">
        <v>81</v>
      </c>
      <c r="D55" s="6"/>
      <c r="E55" s="78">
        <v>488</v>
      </c>
      <c r="F55" s="78">
        <v>516</v>
      </c>
      <c r="G55" s="2">
        <f t="shared" si="10"/>
        <v>1004</v>
      </c>
      <c r="H55" s="6" t="s">
        <v>83</v>
      </c>
      <c r="I55" s="39"/>
      <c r="J55" s="11">
        <f t="shared" si="13"/>
        <v>0</v>
      </c>
      <c r="K55" s="39"/>
      <c r="L55" s="11">
        <f t="shared" si="12"/>
        <v>0</v>
      </c>
      <c r="M55" s="1">
        <v>128</v>
      </c>
      <c r="N55" s="4">
        <f t="shared" si="11"/>
        <v>0.12749003984063745</v>
      </c>
      <c r="O55" s="6" t="s">
        <v>83</v>
      </c>
      <c r="P55" s="39"/>
      <c r="Q55" s="11" t="e">
        <f t="shared" si="14"/>
        <v>#DIV/0!</v>
      </c>
      <c r="R55" s="39"/>
      <c r="S55" s="11">
        <f t="shared" si="5"/>
        <v>0</v>
      </c>
      <c r="T55" s="1">
        <v>364</v>
      </c>
      <c r="U55" s="4">
        <f t="shared" si="9"/>
        <v>0.36254980079681276</v>
      </c>
      <c r="V55" s="6" t="s">
        <v>83</v>
      </c>
      <c r="W55" s="39"/>
      <c r="X55" s="11" t="e">
        <f t="shared" si="15"/>
        <v>#DIV/0!</v>
      </c>
      <c r="Y55" s="39"/>
      <c r="Z55" s="11">
        <f t="shared" si="7"/>
        <v>0</v>
      </c>
      <c r="AA55" s="1">
        <v>455</v>
      </c>
      <c r="AB55" s="4">
        <f t="shared" si="8"/>
        <v>0.4531872509960159</v>
      </c>
    </row>
    <row r="56" spans="1:28" ht="12.75">
      <c r="A56" s="6" t="s">
        <v>84</v>
      </c>
      <c r="B56" s="6" t="s">
        <v>80</v>
      </c>
      <c r="C56" s="6" t="s">
        <v>81</v>
      </c>
      <c r="D56" s="6"/>
      <c r="E56" s="78">
        <v>326</v>
      </c>
      <c r="F56" s="78">
        <v>393</v>
      </c>
      <c r="G56" s="2">
        <f t="shared" si="10"/>
        <v>719</v>
      </c>
      <c r="H56" s="6" t="s">
        <v>84</v>
      </c>
      <c r="I56" s="39"/>
      <c r="J56" s="11">
        <f t="shared" si="13"/>
        <v>0</v>
      </c>
      <c r="K56" s="39"/>
      <c r="L56" s="11">
        <f t="shared" si="12"/>
        <v>0</v>
      </c>
      <c r="M56" s="1">
        <v>99</v>
      </c>
      <c r="N56" s="4">
        <f t="shared" si="11"/>
        <v>0.1376912378303199</v>
      </c>
      <c r="O56" s="6" t="s">
        <v>84</v>
      </c>
      <c r="P56" s="39"/>
      <c r="Q56" s="11" t="e">
        <f t="shared" si="14"/>
        <v>#DIV/0!</v>
      </c>
      <c r="R56" s="39"/>
      <c r="S56" s="11">
        <f t="shared" si="5"/>
        <v>0</v>
      </c>
      <c r="T56" s="1">
        <v>231</v>
      </c>
      <c r="U56" s="4">
        <f t="shared" si="9"/>
        <v>0.32127955493741306</v>
      </c>
      <c r="V56" s="6" t="s">
        <v>84</v>
      </c>
      <c r="W56" s="39"/>
      <c r="X56" s="11" t="e">
        <f t="shared" si="15"/>
        <v>#DIV/0!</v>
      </c>
      <c r="Y56" s="39"/>
      <c r="Z56" s="11">
        <f t="shared" si="7"/>
        <v>0</v>
      </c>
      <c r="AA56" s="1">
        <v>279</v>
      </c>
      <c r="AB56" s="4">
        <f t="shared" si="8"/>
        <v>0.38803894297635605</v>
      </c>
    </row>
    <row r="57" spans="1:28" ht="13.5" thickBot="1">
      <c r="A57" s="6" t="s">
        <v>85</v>
      </c>
      <c r="B57" s="6" t="s">
        <v>80</v>
      </c>
      <c r="C57" s="6" t="s">
        <v>81</v>
      </c>
      <c r="D57" s="6"/>
      <c r="E57" s="78">
        <v>459</v>
      </c>
      <c r="F57" s="78">
        <v>497</v>
      </c>
      <c r="G57" s="2">
        <f>SUM(E57:F57)</f>
        <v>956</v>
      </c>
      <c r="H57" s="6">
        <v>49</v>
      </c>
      <c r="I57" s="39"/>
      <c r="J57" s="11" t="e">
        <f>(I57/#REF!)</f>
        <v>#REF!</v>
      </c>
      <c r="K57" s="39"/>
      <c r="L57" s="11">
        <f t="shared" si="12"/>
        <v>0</v>
      </c>
      <c r="M57" s="1">
        <v>94</v>
      </c>
      <c r="N57" s="4">
        <f t="shared" si="11"/>
        <v>0.09832635983263599</v>
      </c>
      <c r="O57" s="6" t="s">
        <v>85</v>
      </c>
      <c r="P57" s="39"/>
      <c r="Q57" s="11" t="e">
        <f>(P57/#REF!)</f>
        <v>#REF!</v>
      </c>
      <c r="R57" s="39"/>
      <c r="S57" s="11">
        <f t="shared" si="5"/>
        <v>0</v>
      </c>
      <c r="T57" s="1">
        <v>281</v>
      </c>
      <c r="U57" s="4">
        <f t="shared" si="9"/>
        <v>0.2939330543933054</v>
      </c>
      <c r="V57" s="6" t="s">
        <v>85</v>
      </c>
      <c r="W57" s="39"/>
      <c r="X57" s="11" t="e">
        <f>(W57/#REF!)</f>
        <v>#REF!</v>
      </c>
      <c r="Y57" s="39"/>
      <c r="Z57" s="11">
        <f t="shared" si="7"/>
        <v>0</v>
      </c>
      <c r="AA57" s="1">
        <v>357</v>
      </c>
      <c r="AB57" s="4">
        <f t="shared" si="8"/>
        <v>0.37343096234309625</v>
      </c>
    </row>
    <row r="58" spans="1:28" ht="13.5" thickBot="1">
      <c r="A58" s="6"/>
      <c r="B58" s="6"/>
      <c r="C58" s="41" t="s">
        <v>86</v>
      </c>
      <c r="D58" s="6"/>
      <c r="E58" s="3">
        <f>SUM(E9:E57)</f>
        <v>17171</v>
      </c>
      <c r="F58" s="3">
        <f>SUM(F9:F57)</f>
        <v>19651</v>
      </c>
      <c r="G58" s="3">
        <f>SUM(G9:G57)</f>
        <v>36822</v>
      </c>
      <c r="I58" s="12">
        <f>SUM(I9:I57)</f>
        <v>0</v>
      </c>
      <c r="J58" s="13">
        <f>(I58/E58)</f>
        <v>0</v>
      </c>
      <c r="K58" s="14">
        <f>SUM(K9:K57)</f>
        <v>0</v>
      </c>
      <c r="L58" s="13">
        <f t="shared" si="12"/>
        <v>0</v>
      </c>
      <c r="M58" s="40">
        <f>SUM(M9:M57)</f>
        <v>4555</v>
      </c>
      <c r="N58" s="5">
        <f t="shared" si="11"/>
        <v>0.12370322090054858</v>
      </c>
      <c r="O58" s="6"/>
      <c r="P58" s="12">
        <f>SUM(P9:P57)</f>
        <v>0</v>
      </c>
      <c r="Q58" s="13" t="e">
        <f>(P58/L58)</f>
        <v>#DIV/0!</v>
      </c>
      <c r="R58" s="14">
        <f>SUM(R9:R57)</f>
        <v>0</v>
      </c>
      <c r="S58" s="13">
        <f t="shared" si="5"/>
        <v>0</v>
      </c>
      <c r="T58" s="40">
        <f>SUM(T9:T57)</f>
        <v>11634</v>
      </c>
      <c r="U58" s="44">
        <f t="shared" si="9"/>
        <v>0.3159524197490631</v>
      </c>
      <c r="V58" s="6"/>
      <c r="W58" s="12">
        <f>SUM(W9:W57)</f>
        <v>0</v>
      </c>
      <c r="X58" s="13" t="e">
        <f>(W58/S58)</f>
        <v>#DIV/0!</v>
      </c>
      <c r="Y58" s="14">
        <f>SUM(Y9:Y57)</f>
        <v>0</v>
      </c>
      <c r="Z58" s="13">
        <f t="shared" si="7"/>
        <v>0</v>
      </c>
      <c r="AA58" s="40">
        <f>SUM(AA9:AA57)</f>
        <v>14423</v>
      </c>
      <c r="AB58" s="44">
        <f t="shared" si="8"/>
        <v>0.39169518222801586</v>
      </c>
    </row>
    <row r="59" ht="12.75">
      <c r="H59" s="6"/>
    </row>
    <row r="60" spans="11:27" ht="12.75">
      <c r="K60" s="8" t="str">
        <f>$G$4</f>
        <v>Sezioni scrutinate</v>
      </c>
      <c r="L60" s="8"/>
      <c r="M60" s="9">
        <f>COUNTIF($M$9:$M$57,"&lt;&gt;0")</f>
        <v>49</v>
      </c>
      <c r="R60" s="8" t="str">
        <f>$G$4</f>
        <v>Sezioni scrutinate</v>
      </c>
      <c r="S60" s="8"/>
      <c r="T60" s="9">
        <f>COUNTIF($T$9:$T$57,"&lt;&gt;0")</f>
        <v>49</v>
      </c>
      <c r="Y60" s="8" t="str">
        <f>$G$4</f>
        <v>Sezioni scrutinate</v>
      </c>
      <c r="Z60" s="8"/>
      <c r="AA60" s="9">
        <f>COUNTIF($AA$9:$AA$57,"&lt;&gt;0")</f>
        <v>49</v>
      </c>
    </row>
    <row r="61" spans="11:27" ht="12.75">
      <c r="K61" s="8" t="s">
        <v>94</v>
      </c>
      <c r="L61" s="8"/>
      <c r="M61" s="10">
        <f>$I$4</f>
        <v>49</v>
      </c>
      <c r="R61" s="8" t="s">
        <v>94</v>
      </c>
      <c r="S61" s="8"/>
      <c r="T61" s="10">
        <f>$I$4</f>
        <v>49</v>
      </c>
      <c r="Y61" s="8" t="s">
        <v>94</v>
      </c>
      <c r="Z61" s="8"/>
      <c r="AA61" s="10">
        <f>$I$4</f>
        <v>49</v>
      </c>
    </row>
  </sheetData>
  <sheetProtection password="8351" sheet="1" objects="1" scenarios="1"/>
  <mergeCells count="4">
    <mergeCell ref="I6:N6"/>
    <mergeCell ref="P6:U6"/>
    <mergeCell ref="W6:AB6"/>
    <mergeCell ref="F2:G2"/>
  </mergeCells>
  <printOptions gridLines="1" horizontalCentered="1" verticalCentered="1"/>
  <pageMargins left="0.7874015748031497" right="0.7874015748031497" top="0.984251968503937" bottom="0.6299212598425197" header="0.5118110236220472" footer="0.5118110236220472"/>
  <pageSetup fitToHeight="1" fitToWidth="1" horizontalDpi="600" verticalDpi="600" orientation="landscape" paperSize="8" scale="42" r:id="rId2"/>
  <headerFooter alignWithMargins="0">
    <oddHeader>&amp;LComune di Vercelli&amp;RCentro Elaborazione Dati</oddHeader>
  </headerFooter>
  <ignoredErrors>
    <ignoredError sqref="L42:L43" evalError="1"/>
    <ignoredError sqref="G9:G1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AB61"/>
  <sheetViews>
    <sheetView zoomScalePageLayoutView="0" workbookViewId="0" topLeftCell="P25">
      <selection activeCell="AA58" sqref="AA58"/>
    </sheetView>
  </sheetViews>
  <sheetFormatPr defaultColWidth="8.8515625" defaultRowHeight="12.75"/>
  <cols>
    <col min="1" max="1" width="4.57421875" style="7" customWidth="1"/>
    <col min="2" max="2" width="36.28125" style="7" customWidth="1"/>
    <col min="3" max="3" width="24.57421875" style="7" customWidth="1"/>
    <col min="4" max="4" width="4.7109375" style="7" customWidth="1"/>
    <col min="5" max="5" width="14.00390625" style="23" customWidth="1"/>
    <col min="6" max="7" width="12.140625" style="23" customWidth="1"/>
    <col min="8" max="8" width="7.140625" style="7" customWidth="1"/>
    <col min="9" max="14" width="10.28125" style="7" customWidth="1"/>
    <col min="15" max="15" width="4.7109375" style="7" customWidth="1"/>
    <col min="16" max="21" width="10.57421875" style="7" customWidth="1"/>
    <col min="22" max="22" width="5.8515625" style="7" customWidth="1"/>
    <col min="23" max="27" width="10.28125" style="7" customWidth="1"/>
    <col min="28" max="28" width="10.57421875" style="7" customWidth="1"/>
    <col min="29" max="16384" width="8.8515625" style="7" customWidth="1"/>
  </cols>
  <sheetData>
    <row r="1" ht="12.75"/>
    <row r="2" spans="5:11" ht="12.75">
      <c r="E2" s="15" t="s">
        <v>114</v>
      </c>
      <c r="F2" s="84" t="s">
        <v>108</v>
      </c>
      <c r="G2" s="84"/>
      <c r="H2" s="17" t="s">
        <v>91</v>
      </c>
      <c r="I2" s="18">
        <v>0.5104166666666666</v>
      </c>
      <c r="J2" s="18">
        <v>0.8020833333333334</v>
      </c>
      <c r="K2" s="18">
        <v>0.9270833333333334</v>
      </c>
    </row>
    <row r="3" spans="2:11" ht="12.75">
      <c r="B3" s="19"/>
      <c r="C3" s="20"/>
      <c r="D3" s="20"/>
      <c r="E3" s="79" t="s">
        <v>113</v>
      </c>
      <c r="F3" s="16"/>
      <c r="G3" s="21" t="s">
        <v>92</v>
      </c>
      <c r="H3" s="17"/>
      <c r="I3" s="17"/>
      <c r="J3" s="17" t="s">
        <v>93</v>
      </c>
      <c r="K3" s="17"/>
    </row>
    <row r="4" spans="2:11" ht="12.75">
      <c r="B4" s="19"/>
      <c r="C4" s="20"/>
      <c r="D4" s="20"/>
      <c r="E4" s="22" t="s">
        <v>112</v>
      </c>
      <c r="F4" s="16"/>
      <c r="G4" s="21" t="s">
        <v>98</v>
      </c>
      <c r="H4" s="17"/>
      <c r="I4" s="17">
        <v>49</v>
      </c>
      <c r="J4" s="42"/>
      <c r="K4" s="43"/>
    </row>
    <row r="5" ht="13.5" thickBot="1"/>
    <row r="6" spans="3:28" ht="13.5" thickBot="1">
      <c r="C6" s="24">
        <f ca="1">NOW()</f>
        <v>40706.928360185186</v>
      </c>
      <c r="I6" s="81" t="str">
        <f>$E$2&amp;" del "&amp;$E$3&amp;" "&amp;$E$4&amp;"   "&amp;$F$2&amp;"   "&amp;$H$2&amp;" "&amp;TEXT(I2,"h.mm")</f>
        <v>Referendum N. 2 del 12 - 13 Giugno 2011   Affluenze Domenica   ore 12.15</v>
      </c>
      <c r="J6" s="82"/>
      <c r="K6" s="82"/>
      <c r="L6" s="82"/>
      <c r="M6" s="82"/>
      <c r="N6" s="83"/>
      <c r="O6" s="6"/>
      <c r="P6" s="81" t="str">
        <f>$E$2&amp;" del "&amp;$E$3&amp;" "&amp;$E$4&amp;"   "&amp;$F$2&amp;"   "&amp;$H$2&amp;" "&amp;TEXT(J2,"h.mm")</f>
        <v>Referendum N. 2 del 12 - 13 Giugno 2011   Affluenze Domenica   ore 19.15</v>
      </c>
      <c r="Q6" s="82"/>
      <c r="R6" s="82"/>
      <c r="S6" s="82"/>
      <c r="T6" s="82"/>
      <c r="U6" s="83"/>
      <c r="V6" s="6"/>
      <c r="W6" s="81" t="str">
        <f>$E$2&amp;" del "&amp;$E$3&amp;" "&amp;$E$4&amp;"   "&amp;$F$2&amp;"   "&amp;$H$2&amp;" "&amp;TEXT(K2,"h.mm")</f>
        <v>Referendum N. 2 del 12 - 13 Giugno 2011   Affluenze Domenica   ore 22.15</v>
      </c>
      <c r="X6" s="82"/>
      <c r="Y6" s="82"/>
      <c r="Z6" s="82"/>
      <c r="AA6" s="82"/>
      <c r="AB6" s="83"/>
    </row>
    <row r="7" spans="5:28" ht="12.75">
      <c r="E7" s="25" t="s">
        <v>0</v>
      </c>
      <c r="F7" s="26" t="s">
        <v>0</v>
      </c>
      <c r="G7" s="26" t="s">
        <v>0</v>
      </c>
      <c r="I7" s="27" t="s">
        <v>87</v>
      </c>
      <c r="J7" s="28" t="s">
        <v>88</v>
      </c>
      <c r="K7" s="28" t="s">
        <v>87</v>
      </c>
      <c r="L7" s="28" t="s">
        <v>88</v>
      </c>
      <c r="M7" s="29" t="s">
        <v>87</v>
      </c>
      <c r="N7" s="30" t="s">
        <v>88</v>
      </c>
      <c r="O7" s="6"/>
      <c r="P7" s="27" t="s">
        <v>87</v>
      </c>
      <c r="Q7" s="28" t="s">
        <v>88</v>
      </c>
      <c r="R7" s="28" t="s">
        <v>87</v>
      </c>
      <c r="S7" s="28" t="s">
        <v>88</v>
      </c>
      <c r="T7" s="29" t="s">
        <v>87</v>
      </c>
      <c r="U7" s="30" t="s">
        <v>88</v>
      </c>
      <c r="V7" s="6"/>
      <c r="W7" s="27" t="s">
        <v>87</v>
      </c>
      <c r="X7" s="28" t="s">
        <v>88</v>
      </c>
      <c r="Y7" s="28" t="s">
        <v>87</v>
      </c>
      <c r="Z7" s="28" t="s">
        <v>88</v>
      </c>
      <c r="AA7" s="29" t="s">
        <v>87</v>
      </c>
      <c r="AB7" s="30" t="s">
        <v>88</v>
      </c>
    </row>
    <row r="8" spans="1:28" ht="13.5" thickBot="1">
      <c r="A8" s="31" t="s">
        <v>1</v>
      </c>
      <c r="B8" s="31" t="s">
        <v>2</v>
      </c>
      <c r="C8" s="31" t="s">
        <v>3</v>
      </c>
      <c r="D8" s="31" t="s">
        <v>4</v>
      </c>
      <c r="E8" s="32" t="s">
        <v>5</v>
      </c>
      <c r="F8" s="33" t="s">
        <v>100</v>
      </c>
      <c r="G8" s="33" t="s">
        <v>6</v>
      </c>
      <c r="H8" s="31" t="s">
        <v>1</v>
      </c>
      <c r="I8" s="34" t="s">
        <v>5</v>
      </c>
      <c r="J8" s="35" t="s">
        <v>5</v>
      </c>
      <c r="K8" s="35" t="s">
        <v>100</v>
      </c>
      <c r="L8" s="35" t="s">
        <v>100</v>
      </c>
      <c r="M8" s="36" t="s">
        <v>6</v>
      </c>
      <c r="N8" s="37" t="s">
        <v>6</v>
      </c>
      <c r="O8" s="31" t="s">
        <v>1</v>
      </c>
      <c r="P8" s="34" t="s">
        <v>5</v>
      </c>
      <c r="Q8" s="35" t="s">
        <v>5</v>
      </c>
      <c r="R8" s="35" t="s">
        <v>100</v>
      </c>
      <c r="S8" s="35" t="s">
        <v>100</v>
      </c>
      <c r="T8" s="36" t="s">
        <v>6</v>
      </c>
      <c r="U8" s="37" t="s">
        <v>6</v>
      </c>
      <c r="V8" s="31" t="s">
        <v>1</v>
      </c>
      <c r="W8" s="34" t="s">
        <v>5</v>
      </c>
      <c r="X8" s="35" t="s">
        <v>5</v>
      </c>
      <c r="Y8" s="35" t="s">
        <v>100</v>
      </c>
      <c r="Z8" s="35" t="s">
        <v>100</v>
      </c>
      <c r="AA8" s="36" t="s">
        <v>6</v>
      </c>
      <c r="AB8" s="37" t="s">
        <v>6</v>
      </c>
    </row>
    <row r="9" spans="1:28" ht="12.75">
      <c r="A9" s="6" t="s">
        <v>7</v>
      </c>
      <c r="B9" s="6" t="s">
        <v>8</v>
      </c>
      <c r="C9" s="38" t="s">
        <v>9</v>
      </c>
      <c r="D9" s="6"/>
      <c r="E9" s="78">
        <v>382</v>
      </c>
      <c r="F9" s="78">
        <v>442</v>
      </c>
      <c r="G9" s="2">
        <f aca="true" t="shared" si="0" ref="G9:G40">SUM(E9:F9)</f>
        <v>824</v>
      </c>
      <c r="H9" s="6" t="s">
        <v>7</v>
      </c>
      <c r="I9" s="39"/>
      <c r="J9" s="11">
        <f aca="true" t="shared" si="1" ref="J9:J42">(I9/E9)</f>
        <v>0</v>
      </c>
      <c r="K9" s="39"/>
      <c r="L9" s="11">
        <f aca="true" t="shared" si="2" ref="L9:L40">(K9/F9)</f>
        <v>0</v>
      </c>
      <c r="M9" s="1">
        <v>109</v>
      </c>
      <c r="N9" s="4">
        <f aca="true" t="shared" si="3" ref="N9:N40">(M9/G9)</f>
        <v>0.13228155339805825</v>
      </c>
      <c r="O9" s="6" t="s">
        <v>7</v>
      </c>
      <c r="P9" s="39"/>
      <c r="Q9" s="11" t="e">
        <f aca="true" t="shared" si="4" ref="Q9:Q42">(P9/L9)</f>
        <v>#DIV/0!</v>
      </c>
      <c r="R9" s="39"/>
      <c r="S9" s="11">
        <f aca="true" t="shared" si="5" ref="S9:S40">(R9/M9)</f>
        <v>0</v>
      </c>
      <c r="T9" s="1">
        <v>253</v>
      </c>
      <c r="U9" s="4">
        <f aca="true" t="shared" si="6" ref="U9:U40">(T9/G9)</f>
        <v>0.3070388349514563</v>
      </c>
      <c r="V9" s="6" t="s">
        <v>7</v>
      </c>
      <c r="W9" s="39"/>
      <c r="X9" s="11" t="e">
        <f aca="true" t="shared" si="7" ref="X9:X42">(W9/S9)</f>
        <v>#DIV/0!</v>
      </c>
      <c r="Y9" s="39"/>
      <c r="Z9" s="11">
        <f aca="true" t="shared" si="8" ref="Z9:Z40">(Y9/T9)</f>
        <v>0</v>
      </c>
      <c r="AA9" s="1">
        <v>209</v>
      </c>
      <c r="AB9" s="4">
        <f aca="true" t="shared" si="9" ref="AB9:AB40">(AA9/G9)</f>
        <v>0.2536407766990291</v>
      </c>
    </row>
    <row r="10" spans="1:28" ht="12.75">
      <c r="A10" s="6" t="s">
        <v>10</v>
      </c>
      <c r="B10" s="6" t="s">
        <v>8</v>
      </c>
      <c r="C10" s="38" t="s">
        <v>9</v>
      </c>
      <c r="D10" s="6"/>
      <c r="E10" s="78">
        <v>278</v>
      </c>
      <c r="F10" s="78">
        <v>451</v>
      </c>
      <c r="G10" s="2">
        <f t="shared" si="0"/>
        <v>729</v>
      </c>
      <c r="H10" s="6" t="s">
        <v>10</v>
      </c>
      <c r="I10" s="39"/>
      <c r="J10" s="11">
        <f t="shared" si="1"/>
        <v>0</v>
      </c>
      <c r="K10" s="39"/>
      <c r="L10" s="11">
        <f t="shared" si="2"/>
        <v>0</v>
      </c>
      <c r="M10" s="1">
        <v>67</v>
      </c>
      <c r="N10" s="4">
        <f t="shared" si="3"/>
        <v>0.09190672153635117</v>
      </c>
      <c r="O10" s="6" t="s">
        <v>10</v>
      </c>
      <c r="P10" s="39"/>
      <c r="Q10" s="11" t="e">
        <f t="shared" si="4"/>
        <v>#DIV/0!</v>
      </c>
      <c r="R10" s="39"/>
      <c r="S10" s="11">
        <f t="shared" si="5"/>
        <v>0</v>
      </c>
      <c r="T10" s="1">
        <v>187</v>
      </c>
      <c r="U10" s="4">
        <f t="shared" si="6"/>
        <v>0.25651577503429357</v>
      </c>
      <c r="V10" s="6" t="s">
        <v>10</v>
      </c>
      <c r="W10" s="39"/>
      <c r="X10" s="11" t="e">
        <f t="shared" si="7"/>
        <v>#DIV/0!</v>
      </c>
      <c r="Y10" s="39"/>
      <c r="Z10" s="11">
        <f t="shared" si="8"/>
        <v>0</v>
      </c>
      <c r="AA10" s="1">
        <v>234</v>
      </c>
      <c r="AB10" s="4">
        <f t="shared" si="9"/>
        <v>0.32098765432098764</v>
      </c>
    </row>
    <row r="11" spans="1:28" ht="12.75">
      <c r="A11" s="6" t="s">
        <v>11</v>
      </c>
      <c r="B11" s="6" t="s">
        <v>20</v>
      </c>
      <c r="C11" s="6" t="s">
        <v>21</v>
      </c>
      <c r="D11" s="6">
        <v>4</v>
      </c>
      <c r="E11" s="78">
        <v>307</v>
      </c>
      <c r="F11" s="78">
        <v>329</v>
      </c>
      <c r="G11" s="2">
        <f t="shared" si="0"/>
        <v>636</v>
      </c>
      <c r="H11" s="6" t="s">
        <v>11</v>
      </c>
      <c r="I11" s="39"/>
      <c r="J11" s="11">
        <f t="shared" si="1"/>
        <v>0</v>
      </c>
      <c r="K11" s="39"/>
      <c r="L11" s="11">
        <f t="shared" si="2"/>
        <v>0</v>
      </c>
      <c r="M11" s="1">
        <v>71</v>
      </c>
      <c r="N11" s="4">
        <f t="shared" si="3"/>
        <v>0.11163522012578617</v>
      </c>
      <c r="O11" s="6" t="s">
        <v>11</v>
      </c>
      <c r="P11" s="39"/>
      <c r="Q11" s="11" t="e">
        <f t="shared" si="4"/>
        <v>#DIV/0!</v>
      </c>
      <c r="R11" s="39"/>
      <c r="S11" s="11">
        <f t="shared" si="5"/>
        <v>0</v>
      </c>
      <c r="T11" s="1">
        <v>143</v>
      </c>
      <c r="U11" s="4">
        <f t="shared" si="6"/>
        <v>0.2248427672955975</v>
      </c>
      <c r="V11" s="6" t="s">
        <v>11</v>
      </c>
      <c r="W11" s="39"/>
      <c r="X11" s="11" t="e">
        <f t="shared" si="7"/>
        <v>#DIV/0!</v>
      </c>
      <c r="Y11" s="39"/>
      <c r="Z11" s="11">
        <f t="shared" si="8"/>
        <v>0</v>
      </c>
      <c r="AA11" s="1">
        <v>187</v>
      </c>
      <c r="AB11" s="4">
        <f t="shared" si="9"/>
        <v>0.2940251572327044</v>
      </c>
    </row>
    <row r="12" spans="1:28" ht="12.75">
      <c r="A12" s="6" t="s">
        <v>13</v>
      </c>
      <c r="B12" s="6" t="s">
        <v>14</v>
      </c>
      <c r="C12" s="6" t="s">
        <v>15</v>
      </c>
      <c r="D12" s="6">
        <v>48</v>
      </c>
      <c r="E12" s="78">
        <v>335</v>
      </c>
      <c r="F12" s="78">
        <v>399</v>
      </c>
      <c r="G12" s="2">
        <f t="shared" si="0"/>
        <v>734</v>
      </c>
      <c r="H12" s="6" t="s">
        <v>13</v>
      </c>
      <c r="I12" s="39"/>
      <c r="J12" s="11">
        <f t="shared" si="1"/>
        <v>0</v>
      </c>
      <c r="K12" s="39"/>
      <c r="L12" s="11">
        <f t="shared" si="2"/>
        <v>0</v>
      </c>
      <c r="M12" s="1">
        <v>76</v>
      </c>
      <c r="N12" s="4">
        <f t="shared" si="3"/>
        <v>0.10354223433242507</v>
      </c>
      <c r="O12" s="6" t="s">
        <v>13</v>
      </c>
      <c r="P12" s="39"/>
      <c r="Q12" s="11" t="e">
        <f t="shared" si="4"/>
        <v>#DIV/0!</v>
      </c>
      <c r="R12" s="39"/>
      <c r="S12" s="11">
        <f t="shared" si="5"/>
        <v>0</v>
      </c>
      <c r="T12" s="1">
        <v>223</v>
      </c>
      <c r="U12" s="4">
        <f t="shared" si="6"/>
        <v>0.30381471389645776</v>
      </c>
      <c r="V12" s="6" t="s">
        <v>13</v>
      </c>
      <c r="W12" s="39"/>
      <c r="X12" s="11" t="e">
        <f t="shared" si="7"/>
        <v>#DIV/0!</v>
      </c>
      <c r="Y12" s="39"/>
      <c r="Z12" s="11">
        <f t="shared" si="8"/>
        <v>0</v>
      </c>
      <c r="AA12" s="1">
        <v>271</v>
      </c>
      <c r="AB12" s="4">
        <f t="shared" si="9"/>
        <v>0.3692098092643052</v>
      </c>
    </row>
    <row r="13" spans="1:28" ht="12.75">
      <c r="A13" s="6" t="s">
        <v>16</v>
      </c>
      <c r="B13" s="6" t="s">
        <v>14</v>
      </c>
      <c r="C13" s="6" t="s">
        <v>15</v>
      </c>
      <c r="D13" s="6">
        <v>48</v>
      </c>
      <c r="E13" s="78">
        <v>318</v>
      </c>
      <c r="F13" s="78">
        <v>363</v>
      </c>
      <c r="G13" s="2">
        <f t="shared" si="0"/>
        <v>681</v>
      </c>
      <c r="H13" s="6" t="s">
        <v>16</v>
      </c>
      <c r="I13" s="39"/>
      <c r="J13" s="11">
        <f t="shared" si="1"/>
        <v>0</v>
      </c>
      <c r="K13" s="39"/>
      <c r="L13" s="11">
        <f t="shared" si="2"/>
        <v>0</v>
      </c>
      <c r="M13" s="1">
        <v>88</v>
      </c>
      <c r="N13" s="4">
        <f t="shared" si="3"/>
        <v>0.12922173274596183</v>
      </c>
      <c r="O13" s="6" t="s">
        <v>16</v>
      </c>
      <c r="P13" s="39"/>
      <c r="Q13" s="11" t="e">
        <f t="shared" si="4"/>
        <v>#DIV/0!</v>
      </c>
      <c r="R13" s="39"/>
      <c r="S13" s="11">
        <f t="shared" si="5"/>
        <v>0</v>
      </c>
      <c r="T13" s="1">
        <v>218</v>
      </c>
      <c r="U13" s="4">
        <f t="shared" si="6"/>
        <v>0.3201174743024963</v>
      </c>
      <c r="V13" s="6" t="s">
        <v>16</v>
      </c>
      <c r="W13" s="39"/>
      <c r="X13" s="11" t="e">
        <f t="shared" si="7"/>
        <v>#DIV/0!</v>
      </c>
      <c r="Y13" s="39"/>
      <c r="Z13" s="11">
        <f t="shared" si="8"/>
        <v>0</v>
      </c>
      <c r="AA13" s="1">
        <v>271</v>
      </c>
      <c r="AB13" s="4">
        <f t="shared" si="9"/>
        <v>0.39794419970631423</v>
      </c>
    </row>
    <row r="14" spans="1:28" ht="12.75">
      <c r="A14" s="6" t="s">
        <v>17</v>
      </c>
      <c r="B14" s="6" t="s">
        <v>14</v>
      </c>
      <c r="C14" s="6" t="s">
        <v>15</v>
      </c>
      <c r="D14" s="6">
        <v>48</v>
      </c>
      <c r="E14" s="78">
        <v>383</v>
      </c>
      <c r="F14" s="78">
        <v>409</v>
      </c>
      <c r="G14" s="2">
        <f t="shared" si="0"/>
        <v>792</v>
      </c>
      <c r="H14" s="6" t="s">
        <v>17</v>
      </c>
      <c r="I14" s="39"/>
      <c r="J14" s="11">
        <f t="shared" si="1"/>
        <v>0</v>
      </c>
      <c r="K14" s="39"/>
      <c r="L14" s="11">
        <f t="shared" si="2"/>
        <v>0</v>
      </c>
      <c r="M14" s="1">
        <v>96</v>
      </c>
      <c r="N14" s="4">
        <f t="shared" si="3"/>
        <v>0.12121212121212122</v>
      </c>
      <c r="O14" s="6" t="s">
        <v>17</v>
      </c>
      <c r="P14" s="39"/>
      <c r="Q14" s="11" t="e">
        <f t="shared" si="4"/>
        <v>#DIV/0!</v>
      </c>
      <c r="R14" s="39"/>
      <c r="S14" s="11">
        <f t="shared" si="5"/>
        <v>0</v>
      </c>
      <c r="T14" s="1">
        <v>269</v>
      </c>
      <c r="U14" s="4">
        <f t="shared" si="6"/>
        <v>0.33964646464646464</v>
      </c>
      <c r="V14" s="6" t="s">
        <v>17</v>
      </c>
      <c r="W14" s="39"/>
      <c r="X14" s="11" t="e">
        <f t="shared" si="7"/>
        <v>#DIV/0!</v>
      </c>
      <c r="Y14" s="39"/>
      <c r="Z14" s="11">
        <f t="shared" si="8"/>
        <v>0</v>
      </c>
      <c r="AA14" s="1">
        <v>319</v>
      </c>
      <c r="AB14" s="4">
        <f t="shared" si="9"/>
        <v>0.4027777777777778</v>
      </c>
    </row>
    <row r="15" spans="1:28" ht="12.75">
      <c r="A15" s="6" t="s">
        <v>18</v>
      </c>
      <c r="B15" s="6" t="s">
        <v>14</v>
      </c>
      <c r="C15" s="6" t="s">
        <v>15</v>
      </c>
      <c r="D15" s="6">
        <v>48</v>
      </c>
      <c r="E15" s="78">
        <v>345</v>
      </c>
      <c r="F15" s="78">
        <v>391</v>
      </c>
      <c r="G15" s="2">
        <f t="shared" si="0"/>
        <v>736</v>
      </c>
      <c r="H15" s="6" t="s">
        <v>18</v>
      </c>
      <c r="I15" s="39"/>
      <c r="J15" s="11">
        <f t="shared" si="1"/>
        <v>0</v>
      </c>
      <c r="K15" s="39"/>
      <c r="L15" s="11">
        <f t="shared" si="2"/>
        <v>0</v>
      </c>
      <c r="M15" s="1">
        <v>105</v>
      </c>
      <c r="N15" s="4">
        <f t="shared" si="3"/>
        <v>0.14266304347826086</v>
      </c>
      <c r="O15" s="6" t="s">
        <v>18</v>
      </c>
      <c r="P15" s="39"/>
      <c r="Q15" s="11" t="e">
        <f t="shared" si="4"/>
        <v>#DIV/0!</v>
      </c>
      <c r="R15" s="39"/>
      <c r="S15" s="11">
        <f t="shared" si="5"/>
        <v>0</v>
      </c>
      <c r="T15" s="1">
        <v>277</v>
      </c>
      <c r="U15" s="4">
        <f t="shared" si="6"/>
        <v>0.3763586956521739</v>
      </c>
      <c r="V15" s="6" t="s">
        <v>18</v>
      </c>
      <c r="W15" s="39"/>
      <c r="X15" s="11" t="e">
        <f t="shared" si="7"/>
        <v>#DIV/0!</v>
      </c>
      <c r="Y15" s="39"/>
      <c r="Z15" s="11">
        <f t="shared" si="8"/>
        <v>0</v>
      </c>
      <c r="AA15" s="1">
        <v>331</v>
      </c>
      <c r="AB15" s="4">
        <f t="shared" si="9"/>
        <v>0.44972826086956524</v>
      </c>
    </row>
    <row r="16" spans="1:28" ht="12.75">
      <c r="A16" s="6" t="s">
        <v>19</v>
      </c>
      <c r="B16" s="6" t="s">
        <v>20</v>
      </c>
      <c r="C16" s="6" t="s">
        <v>21</v>
      </c>
      <c r="D16" s="6">
        <v>4</v>
      </c>
      <c r="E16" s="78">
        <v>344</v>
      </c>
      <c r="F16" s="78">
        <v>362</v>
      </c>
      <c r="G16" s="2">
        <f t="shared" si="0"/>
        <v>706</v>
      </c>
      <c r="H16" s="6" t="s">
        <v>19</v>
      </c>
      <c r="I16" s="39"/>
      <c r="J16" s="11">
        <f t="shared" si="1"/>
        <v>0</v>
      </c>
      <c r="K16" s="39"/>
      <c r="L16" s="11">
        <f t="shared" si="2"/>
        <v>0</v>
      </c>
      <c r="M16" s="1">
        <v>95</v>
      </c>
      <c r="N16" s="4">
        <f t="shared" si="3"/>
        <v>0.13456090651558072</v>
      </c>
      <c r="O16" s="6" t="s">
        <v>19</v>
      </c>
      <c r="P16" s="39"/>
      <c r="Q16" s="11" t="e">
        <f t="shared" si="4"/>
        <v>#DIV/0!</v>
      </c>
      <c r="R16" s="39"/>
      <c r="S16" s="11">
        <f t="shared" si="5"/>
        <v>0</v>
      </c>
      <c r="T16" s="1">
        <v>214</v>
      </c>
      <c r="U16" s="4">
        <f t="shared" si="6"/>
        <v>0.3031161473087819</v>
      </c>
      <c r="V16" s="6" t="s">
        <v>19</v>
      </c>
      <c r="W16" s="39"/>
      <c r="X16" s="11" t="e">
        <f t="shared" si="7"/>
        <v>#DIV/0!</v>
      </c>
      <c r="Y16" s="39"/>
      <c r="Z16" s="11">
        <f t="shared" si="8"/>
        <v>0</v>
      </c>
      <c r="AA16" s="1">
        <v>280</v>
      </c>
      <c r="AB16" s="4">
        <f t="shared" si="9"/>
        <v>0.39660056657223797</v>
      </c>
    </row>
    <row r="17" spans="1:28" ht="12.75">
      <c r="A17" s="6" t="s">
        <v>22</v>
      </c>
      <c r="B17" s="6" t="s">
        <v>23</v>
      </c>
      <c r="C17" s="6" t="s">
        <v>24</v>
      </c>
      <c r="D17" s="6" t="s">
        <v>25</v>
      </c>
      <c r="E17" s="78">
        <v>440</v>
      </c>
      <c r="F17" s="78">
        <v>488</v>
      </c>
      <c r="G17" s="2">
        <f t="shared" si="0"/>
        <v>928</v>
      </c>
      <c r="H17" s="6" t="s">
        <v>22</v>
      </c>
      <c r="I17" s="39"/>
      <c r="J17" s="11">
        <f t="shared" si="1"/>
        <v>0</v>
      </c>
      <c r="K17" s="39"/>
      <c r="L17" s="11">
        <f t="shared" si="2"/>
        <v>0</v>
      </c>
      <c r="M17" s="1">
        <v>99</v>
      </c>
      <c r="N17" s="4">
        <f t="shared" si="3"/>
        <v>0.10668103448275862</v>
      </c>
      <c r="O17" s="6" t="s">
        <v>22</v>
      </c>
      <c r="P17" s="39"/>
      <c r="Q17" s="11" t="e">
        <f t="shared" si="4"/>
        <v>#DIV/0!</v>
      </c>
      <c r="R17" s="39"/>
      <c r="S17" s="11">
        <f t="shared" si="5"/>
        <v>0</v>
      </c>
      <c r="T17" s="1">
        <v>255</v>
      </c>
      <c r="U17" s="4">
        <f t="shared" si="6"/>
        <v>0.27478448275862066</v>
      </c>
      <c r="V17" s="6" t="s">
        <v>22</v>
      </c>
      <c r="W17" s="39"/>
      <c r="X17" s="11" t="e">
        <f t="shared" si="7"/>
        <v>#DIV/0!</v>
      </c>
      <c r="Y17" s="39"/>
      <c r="Z17" s="11">
        <f t="shared" si="8"/>
        <v>0</v>
      </c>
      <c r="AA17" s="1">
        <v>339</v>
      </c>
      <c r="AB17" s="4">
        <f t="shared" si="9"/>
        <v>0.36530172413793105</v>
      </c>
    </row>
    <row r="18" spans="1:28" ht="12.75">
      <c r="A18" s="6" t="s">
        <v>26</v>
      </c>
      <c r="B18" s="6" t="s">
        <v>27</v>
      </c>
      <c r="C18" s="6" t="s">
        <v>28</v>
      </c>
      <c r="D18" s="6">
        <v>17</v>
      </c>
      <c r="E18" s="78">
        <v>385</v>
      </c>
      <c r="F18" s="78">
        <v>451</v>
      </c>
      <c r="G18" s="2">
        <f t="shared" si="0"/>
        <v>836</v>
      </c>
      <c r="H18" s="6" t="s">
        <v>26</v>
      </c>
      <c r="I18" s="39"/>
      <c r="J18" s="11">
        <f t="shared" si="1"/>
        <v>0</v>
      </c>
      <c r="K18" s="39"/>
      <c r="L18" s="11">
        <f t="shared" si="2"/>
        <v>0</v>
      </c>
      <c r="M18" s="1">
        <v>114</v>
      </c>
      <c r="N18" s="4">
        <f t="shared" si="3"/>
        <v>0.13636363636363635</v>
      </c>
      <c r="O18" s="6" t="s">
        <v>26</v>
      </c>
      <c r="P18" s="39"/>
      <c r="Q18" s="11" t="e">
        <f t="shared" si="4"/>
        <v>#DIV/0!</v>
      </c>
      <c r="R18" s="39"/>
      <c r="S18" s="11">
        <f t="shared" si="5"/>
        <v>0</v>
      </c>
      <c r="T18" s="1">
        <v>259</v>
      </c>
      <c r="U18" s="4">
        <f t="shared" si="6"/>
        <v>0.30980861244019137</v>
      </c>
      <c r="V18" s="6" t="s">
        <v>26</v>
      </c>
      <c r="W18" s="39"/>
      <c r="X18" s="11" t="e">
        <f t="shared" si="7"/>
        <v>#DIV/0!</v>
      </c>
      <c r="Y18" s="39"/>
      <c r="Z18" s="11">
        <f t="shared" si="8"/>
        <v>0</v>
      </c>
      <c r="AA18" s="1">
        <v>308</v>
      </c>
      <c r="AB18" s="4">
        <f t="shared" si="9"/>
        <v>0.3684210526315789</v>
      </c>
    </row>
    <row r="19" spans="1:28" ht="12.75">
      <c r="A19" s="6" t="s">
        <v>29</v>
      </c>
      <c r="B19" s="6" t="s">
        <v>27</v>
      </c>
      <c r="C19" s="6" t="s">
        <v>28</v>
      </c>
      <c r="D19" s="6">
        <v>17</v>
      </c>
      <c r="E19" s="78">
        <v>351</v>
      </c>
      <c r="F19" s="78">
        <v>465</v>
      </c>
      <c r="G19" s="2">
        <f t="shared" si="0"/>
        <v>816</v>
      </c>
      <c r="H19" s="6" t="s">
        <v>29</v>
      </c>
      <c r="I19" s="39"/>
      <c r="J19" s="11">
        <f t="shared" si="1"/>
        <v>0</v>
      </c>
      <c r="K19" s="39"/>
      <c r="L19" s="11">
        <f t="shared" si="2"/>
        <v>0</v>
      </c>
      <c r="M19" s="1">
        <v>100</v>
      </c>
      <c r="N19" s="4">
        <f t="shared" si="3"/>
        <v>0.12254901960784313</v>
      </c>
      <c r="O19" s="6" t="s">
        <v>29</v>
      </c>
      <c r="P19" s="39"/>
      <c r="Q19" s="11" t="e">
        <f t="shared" si="4"/>
        <v>#DIV/0!</v>
      </c>
      <c r="R19" s="39"/>
      <c r="S19" s="11">
        <f t="shared" si="5"/>
        <v>0</v>
      </c>
      <c r="T19" s="1">
        <v>223</v>
      </c>
      <c r="U19" s="4">
        <f t="shared" si="6"/>
        <v>0.27328431372549017</v>
      </c>
      <c r="V19" s="6" t="s">
        <v>29</v>
      </c>
      <c r="W19" s="39"/>
      <c r="X19" s="11" t="e">
        <f t="shared" si="7"/>
        <v>#DIV/0!</v>
      </c>
      <c r="Y19" s="39"/>
      <c r="Z19" s="11">
        <f t="shared" si="8"/>
        <v>0</v>
      </c>
      <c r="AA19" s="1">
        <v>280</v>
      </c>
      <c r="AB19" s="4">
        <f t="shared" si="9"/>
        <v>0.3431372549019608</v>
      </c>
    </row>
    <row r="20" spans="1:28" ht="12.75">
      <c r="A20" s="6" t="s">
        <v>30</v>
      </c>
      <c r="B20" s="6" t="s">
        <v>27</v>
      </c>
      <c r="C20" s="6" t="s">
        <v>28</v>
      </c>
      <c r="D20" s="6">
        <v>17</v>
      </c>
      <c r="E20" s="78">
        <v>397</v>
      </c>
      <c r="F20" s="78">
        <v>465</v>
      </c>
      <c r="G20" s="2">
        <f t="shared" si="0"/>
        <v>862</v>
      </c>
      <c r="H20" s="6" t="s">
        <v>30</v>
      </c>
      <c r="I20" s="39"/>
      <c r="J20" s="11">
        <f t="shared" si="1"/>
        <v>0</v>
      </c>
      <c r="K20" s="39"/>
      <c r="L20" s="11">
        <f t="shared" si="2"/>
        <v>0</v>
      </c>
      <c r="M20" s="1">
        <v>77</v>
      </c>
      <c r="N20" s="4">
        <f t="shared" si="3"/>
        <v>0.08932714617169374</v>
      </c>
      <c r="O20" s="6" t="s">
        <v>30</v>
      </c>
      <c r="P20" s="39"/>
      <c r="Q20" s="11" t="e">
        <f t="shared" si="4"/>
        <v>#DIV/0!</v>
      </c>
      <c r="R20" s="39"/>
      <c r="S20" s="11">
        <f t="shared" si="5"/>
        <v>0</v>
      </c>
      <c r="T20" s="1">
        <v>239</v>
      </c>
      <c r="U20" s="4">
        <f t="shared" si="6"/>
        <v>0.27726218097447797</v>
      </c>
      <c r="V20" s="6" t="s">
        <v>30</v>
      </c>
      <c r="W20" s="39"/>
      <c r="X20" s="11" t="e">
        <f t="shared" si="7"/>
        <v>#DIV/0!</v>
      </c>
      <c r="Y20" s="39"/>
      <c r="Z20" s="11">
        <f t="shared" si="8"/>
        <v>0</v>
      </c>
      <c r="AA20" s="1">
        <v>289</v>
      </c>
      <c r="AB20" s="4">
        <f t="shared" si="9"/>
        <v>0.3352668213457077</v>
      </c>
    </row>
    <row r="21" spans="1:28" ht="12.75">
      <c r="A21" s="6" t="s">
        <v>31</v>
      </c>
      <c r="B21" s="6" t="s">
        <v>32</v>
      </c>
      <c r="C21" s="6" t="s">
        <v>33</v>
      </c>
      <c r="D21" s="6">
        <v>6</v>
      </c>
      <c r="E21" s="78">
        <v>298</v>
      </c>
      <c r="F21" s="78">
        <v>426</v>
      </c>
      <c r="G21" s="2">
        <f t="shared" si="0"/>
        <v>724</v>
      </c>
      <c r="H21" s="6" t="s">
        <v>31</v>
      </c>
      <c r="I21" s="39"/>
      <c r="J21" s="11">
        <f t="shared" si="1"/>
        <v>0</v>
      </c>
      <c r="K21" s="39"/>
      <c r="L21" s="11">
        <f t="shared" si="2"/>
        <v>0</v>
      </c>
      <c r="M21" s="1">
        <v>91</v>
      </c>
      <c r="N21" s="4">
        <f t="shared" si="3"/>
        <v>0.12569060773480664</v>
      </c>
      <c r="O21" s="6" t="s">
        <v>31</v>
      </c>
      <c r="P21" s="39"/>
      <c r="Q21" s="11" t="e">
        <f t="shared" si="4"/>
        <v>#DIV/0!</v>
      </c>
      <c r="R21" s="39"/>
      <c r="S21" s="11">
        <f t="shared" si="5"/>
        <v>0</v>
      </c>
      <c r="T21" s="1">
        <v>201</v>
      </c>
      <c r="U21" s="4">
        <f t="shared" si="6"/>
        <v>0.2776243093922652</v>
      </c>
      <c r="V21" s="6" t="s">
        <v>31</v>
      </c>
      <c r="W21" s="39"/>
      <c r="X21" s="11" t="e">
        <f t="shared" si="7"/>
        <v>#DIV/0!</v>
      </c>
      <c r="Y21" s="39"/>
      <c r="Z21" s="11">
        <f t="shared" si="8"/>
        <v>0</v>
      </c>
      <c r="AA21" s="1">
        <v>244</v>
      </c>
      <c r="AB21" s="4">
        <f t="shared" si="9"/>
        <v>0.3370165745856354</v>
      </c>
    </row>
    <row r="22" spans="1:28" ht="12.75">
      <c r="A22" s="6" t="s">
        <v>34</v>
      </c>
      <c r="B22" s="6" t="s">
        <v>32</v>
      </c>
      <c r="C22" s="6" t="s">
        <v>33</v>
      </c>
      <c r="D22" s="6" t="s">
        <v>35</v>
      </c>
      <c r="E22" s="78">
        <v>353</v>
      </c>
      <c r="F22" s="78">
        <v>450</v>
      </c>
      <c r="G22" s="2">
        <f t="shared" si="0"/>
        <v>803</v>
      </c>
      <c r="H22" s="6" t="s">
        <v>34</v>
      </c>
      <c r="I22" s="39"/>
      <c r="J22" s="11">
        <f t="shared" si="1"/>
        <v>0</v>
      </c>
      <c r="K22" s="39"/>
      <c r="L22" s="11">
        <f t="shared" si="2"/>
        <v>0</v>
      </c>
      <c r="M22" s="1">
        <v>110</v>
      </c>
      <c r="N22" s="4">
        <f t="shared" si="3"/>
        <v>0.136986301369863</v>
      </c>
      <c r="O22" s="6" t="s">
        <v>34</v>
      </c>
      <c r="P22" s="39"/>
      <c r="Q22" s="11" t="e">
        <f t="shared" si="4"/>
        <v>#DIV/0!</v>
      </c>
      <c r="R22" s="39"/>
      <c r="S22" s="11">
        <f t="shared" si="5"/>
        <v>0</v>
      </c>
      <c r="T22" s="1">
        <v>272</v>
      </c>
      <c r="U22" s="4">
        <f t="shared" si="6"/>
        <v>0.33872976338729766</v>
      </c>
      <c r="V22" s="6" t="s">
        <v>34</v>
      </c>
      <c r="W22" s="39"/>
      <c r="X22" s="11" t="e">
        <f t="shared" si="7"/>
        <v>#DIV/0!</v>
      </c>
      <c r="Y22" s="39"/>
      <c r="Z22" s="11">
        <f t="shared" si="8"/>
        <v>0</v>
      </c>
      <c r="AA22" s="1">
        <v>332</v>
      </c>
      <c r="AB22" s="4">
        <f t="shared" si="9"/>
        <v>0.41344956413449563</v>
      </c>
    </row>
    <row r="23" spans="1:28" ht="12.75">
      <c r="A23" s="6" t="s">
        <v>12</v>
      </c>
      <c r="B23" s="6" t="s">
        <v>32</v>
      </c>
      <c r="C23" s="6" t="s">
        <v>33</v>
      </c>
      <c r="D23" s="6" t="s">
        <v>35</v>
      </c>
      <c r="E23" s="78">
        <v>324</v>
      </c>
      <c r="F23" s="78">
        <v>385</v>
      </c>
      <c r="G23" s="2">
        <f t="shared" si="0"/>
        <v>709</v>
      </c>
      <c r="H23" s="6" t="s">
        <v>12</v>
      </c>
      <c r="I23" s="39"/>
      <c r="J23" s="11">
        <f t="shared" si="1"/>
        <v>0</v>
      </c>
      <c r="K23" s="39"/>
      <c r="L23" s="11">
        <f t="shared" si="2"/>
        <v>0</v>
      </c>
      <c r="M23" s="1">
        <v>85</v>
      </c>
      <c r="N23" s="4">
        <f t="shared" si="3"/>
        <v>0.11988716502115655</v>
      </c>
      <c r="O23" s="6" t="s">
        <v>12</v>
      </c>
      <c r="P23" s="39"/>
      <c r="Q23" s="11" t="e">
        <f t="shared" si="4"/>
        <v>#DIV/0!</v>
      </c>
      <c r="R23" s="39"/>
      <c r="S23" s="11">
        <f t="shared" si="5"/>
        <v>0</v>
      </c>
      <c r="T23" s="1">
        <v>242</v>
      </c>
      <c r="U23" s="4">
        <f t="shared" si="6"/>
        <v>0.34132581100141046</v>
      </c>
      <c r="V23" s="6" t="s">
        <v>12</v>
      </c>
      <c r="W23" s="39"/>
      <c r="X23" s="11" t="e">
        <f t="shared" si="7"/>
        <v>#DIV/0!</v>
      </c>
      <c r="Y23" s="39"/>
      <c r="Z23" s="11">
        <f t="shared" si="8"/>
        <v>0</v>
      </c>
      <c r="AA23" s="1">
        <v>287</v>
      </c>
      <c r="AB23" s="4">
        <f t="shared" si="9"/>
        <v>0.40479548660084624</v>
      </c>
    </row>
    <row r="24" spans="1:28" ht="12.75">
      <c r="A24" s="6" t="s">
        <v>36</v>
      </c>
      <c r="B24" s="6" t="s">
        <v>32</v>
      </c>
      <c r="C24" s="6" t="s">
        <v>33</v>
      </c>
      <c r="D24" s="6">
        <v>5</v>
      </c>
      <c r="E24" s="78">
        <v>322</v>
      </c>
      <c r="F24" s="78">
        <v>413</v>
      </c>
      <c r="G24" s="2">
        <f t="shared" si="0"/>
        <v>735</v>
      </c>
      <c r="H24" s="6" t="s">
        <v>36</v>
      </c>
      <c r="I24" s="39"/>
      <c r="J24" s="11">
        <f t="shared" si="1"/>
        <v>0</v>
      </c>
      <c r="K24" s="39"/>
      <c r="L24" s="11">
        <f t="shared" si="2"/>
        <v>0</v>
      </c>
      <c r="M24" s="1">
        <v>108</v>
      </c>
      <c r="N24" s="4">
        <f t="shared" si="3"/>
        <v>0.1469387755102041</v>
      </c>
      <c r="O24" s="6" t="s">
        <v>36</v>
      </c>
      <c r="P24" s="39"/>
      <c r="Q24" s="11" t="e">
        <f t="shared" si="4"/>
        <v>#DIV/0!</v>
      </c>
      <c r="R24" s="39"/>
      <c r="S24" s="11">
        <f t="shared" si="5"/>
        <v>0</v>
      </c>
      <c r="T24" s="1">
        <v>224</v>
      </c>
      <c r="U24" s="4">
        <f t="shared" si="6"/>
        <v>0.3047619047619048</v>
      </c>
      <c r="V24" s="6" t="s">
        <v>36</v>
      </c>
      <c r="W24" s="39"/>
      <c r="X24" s="11" t="e">
        <f t="shared" si="7"/>
        <v>#DIV/0!</v>
      </c>
      <c r="Y24" s="39"/>
      <c r="Z24" s="11">
        <f t="shared" si="8"/>
        <v>0</v>
      </c>
      <c r="AA24" s="1">
        <v>300</v>
      </c>
      <c r="AB24" s="4">
        <f t="shared" si="9"/>
        <v>0.40816326530612246</v>
      </c>
    </row>
    <row r="25" spans="1:28" ht="12.75">
      <c r="A25" s="6" t="s">
        <v>37</v>
      </c>
      <c r="B25" s="6" t="s">
        <v>32</v>
      </c>
      <c r="C25" s="6" t="s">
        <v>33</v>
      </c>
      <c r="D25" s="6">
        <v>5</v>
      </c>
      <c r="E25" s="78">
        <v>310</v>
      </c>
      <c r="F25" s="78">
        <v>372</v>
      </c>
      <c r="G25" s="2">
        <f t="shared" si="0"/>
        <v>682</v>
      </c>
      <c r="H25" s="6" t="s">
        <v>37</v>
      </c>
      <c r="I25" s="39"/>
      <c r="J25" s="11">
        <f t="shared" si="1"/>
        <v>0</v>
      </c>
      <c r="K25" s="39"/>
      <c r="L25" s="11">
        <f t="shared" si="2"/>
        <v>0</v>
      </c>
      <c r="M25" s="1">
        <v>94</v>
      </c>
      <c r="N25" s="4">
        <f t="shared" si="3"/>
        <v>0.1378299120234604</v>
      </c>
      <c r="O25" s="6" t="s">
        <v>37</v>
      </c>
      <c r="P25" s="39"/>
      <c r="Q25" s="11" t="e">
        <f t="shared" si="4"/>
        <v>#DIV/0!</v>
      </c>
      <c r="R25" s="39"/>
      <c r="S25" s="11">
        <f t="shared" si="5"/>
        <v>0</v>
      </c>
      <c r="T25" s="1">
        <v>235</v>
      </c>
      <c r="U25" s="4">
        <f t="shared" si="6"/>
        <v>0.34457478005865105</v>
      </c>
      <c r="V25" s="6" t="s">
        <v>37</v>
      </c>
      <c r="W25" s="39"/>
      <c r="X25" s="11" t="e">
        <f t="shared" si="7"/>
        <v>#DIV/0!</v>
      </c>
      <c r="Y25" s="39"/>
      <c r="Z25" s="11">
        <f t="shared" si="8"/>
        <v>0</v>
      </c>
      <c r="AA25" s="1">
        <v>282</v>
      </c>
      <c r="AB25" s="4">
        <f t="shared" si="9"/>
        <v>0.41348973607038125</v>
      </c>
    </row>
    <row r="26" spans="1:28" ht="12.75">
      <c r="A26" s="6" t="s">
        <v>38</v>
      </c>
      <c r="B26" s="6" t="s">
        <v>95</v>
      </c>
      <c r="C26" s="6" t="s">
        <v>39</v>
      </c>
      <c r="D26" s="6">
        <v>33</v>
      </c>
      <c r="E26" s="78">
        <v>329</v>
      </c>
      <c r="F26" s="78">
        <v>364</v>
      </c>
      <c r="G26" s="2">
        <f t="shared" si="0"/>
        <v>693</v>
      </c>
      <c r="H26" s="6" t="s">
        <v>38</v>
      </c>
      <c r="I26" s="39"/>
      <c r="J26" s="11">
        <f t="shared" si="1"/>
        <v>0</v>
      </c>
      <c r="K26" s="39"/>
      <c r="L26" s="11">
        <f t="shared" si="2"/>
        <v>0</v>
      </c>
      <c r="M26" s="1">
        <v>85</v>
      </c>
      <c r="N26" s="4">
        <f t="shared" si="3"/>
        <v>0.12265512265512266</v>
      </c>
      <c r="O26" s="6" t="s">
        <v>38</v>
      </c>
      <c r="P26" s="39"/>
      <c r="Q26" s="11" t="e">
        <f t="shared" si="4"/>
        <v>#DIV/0!</v>
      </c>
      <c r="R26" s="39"/>
      <c r="S26" s="11">
        <f t="shared" si="5"/>
        <v>0</v>
      </c>
      <c r="T26" s="1">
        <v>256</v>
      </c>
      <c r="U26" s="4">
        <f t="shared" si="6"/>
        <v>0.3694083694083694</v>
      </c>
      <c r="V26" s="6" t="s">
        <v>38</v>
      </c>
      <c r="W26" s="39"/>
      <c r="X26" s="11" t="e">
        <f t="shared" si="7"/>
        <v>#DIV/0!</v>
      </c>
      <c r="Y26" s="39"/>
      <c r="Z26" s="11">
        <f t="shared" si="8"/>
        <v>0</v>
      </c>
      <c r="AA26" s="1">
        <v>306</v>
      </c>
      <c r="AB26" s="4">
        <f t="shared" si="9"/>
        <v>0.44155844155844154</v>
      </c>
    </row>
    <row r="27" spans="1:28" ht="12.75">
      <c r="A27" s="6" t="s">
        <v>40</v>
      </c>
      <c r="B27" s="6" t="s">
        <v>95</v>
      </c>
      <c r="C27" s="6" t="s">
        <v>39</v>
      </c>
      <c r="D27" s="6">
        <v>33</v>
      </c>
      <c r="E27" s="78">
        <v>344</v>
      </c>
      <c r="F27" s="78">
        <v>389</v>
      </c>
      <c r="G27" s="2">
        <f t="shared" si="0"/>
        <v>733</v>
      </c>
      <c r="H27" s="6" t="s">
        <v>40</v>
      </c>
      <c r="I27" s="39"/>
      <c r="J27" s="11">
        <f t="shared" si="1"/>
        <v>0</v>
      </c>
      <c r="K27" s="39"/>
      <c r="L27" s="11">
        <f t="shared" si="2"/>
        <v>0</v>
      </c>
      <c r="M27" s="1">
        <v>88</v>
      </c>
      <c r="N27" s="4">
        <f t="shared" si="3"/>
        <v>0.12005457025920874</v>
      </c>
      <c r="O27" s="6" t="s">
        <v>40</v>
      </c>
      <c r="P27" s="39"/>
      <c r="Q27" s="11" t="e">
        <f t="shared" si="4"/>
        <v>#DIV/0!</v>
      </c>
      <c r="R27" s="39"/>
      <c r="S27" s="11">
        <f t="shared" si="5"/>
        <v>0</v>
      </c>
      <c r="T27" s="1">
        <v>236</v>
      </c>
      <c r="U27" s="4">
        <f t="shared" si="6"/>
        <v>0.3219645293315143</v>
      </c>
      <c r="V27" s="6" t="s">
        <v>40</v>
      </c>
      <c r="W27" s="39"/>
      <c r="X27" s="11" t="e">
        <f t="shared" si="7"/>
        <v>#DIV/0!</v>
      </c>
      <c r="Y27" s="39"/>
      <c r="Z27" s="11">
        <f t="shared" si="8"/>
        <v>0</v>
      </c>
      <c r="AA27" s="1">
        <v>293</v>
      </c>
      <c r="AB27" s="4">
        <f t="shared" si="9"/>
        <v>0.39972714870395637</v>
      </c>
    </row>
    <row r="28" spans="1:28" ht="12.75">
      <c r="A28" s="6" t="s">
        <v>41</v>
      </c>
      <c r="B28" s="6" t="s">
        <v>42</v>
      </c>
      <c r="C28" s="6" t="s">
        <v>43</v>
      </c>
      <c r="D28" s="6"/>
      <c r="E28" s="78">
        <v>388</v>
      </c>
      <c r="F28" s="78">
        <v>434</v>
      </c>
      <c r="G28" s="2">
        <f t="shared" si="0"/>
        <v>822</v>
      </c>
      <c r="H28" s="6" t="s">
        <v>41</v>
      </c>
      <c r="I28" s="39"/>
      <c r="J28" s="11">
        <f t="shared" si="1"/>
        <v>0</v>
      </c>
      <c r="K28" s="39"/>
      <c r="L28" s="11">
        <f t="shared" si="2"/>
        <v>0</v>
      </c>
      <c r="M28" s="1">
        <v>87</v>
      </c>
      <c r="N28" s="4">
        <f t="shared" si="3"/>
        <v>0.10583941605839416</v>
      </c>
      <c r="O28" s="6" t="s">
        <v>41</v>
      </c>
      <c r="P28" s="39"/>
      <c r="Q28" s="11" t="e">
        <f t="shared" si="4"/>
        <v>#DIV/0!</v>
      </c>
      <c r="R28" s="39"/>
      <c r="S28" s="11">
        <f t="shared" si="5"/>
        <v>0</v>
      </c>
      <c r="T28" s="1">
        <v>248</v>
      </c>
      <c r="U28" s="4">
        <f t="shared" si="6"/>
        <v>0.30170316301703165</v>
      </c>
      <c r="V28" s="6" t="s">
        <v>41</v>
      </c>
      <c r="W28" s="39"/>
      <c r="X28" s="11" t="e">
        <f t="shared" si="7"/>
        <v>#DIV/0!</v>
      </c>
      <c r="Y28" s="39"/>
      <c r="Z28" s="11">
        <f t="shared" si="8"/>
        <v>0</v>
      </c>
      <c r="AA28" s="1">
        <v>326</v>
      </c>
      <c r="AB28" s="4">
        <f t="shared" si="9"/>
        <v>0.39659367396593675</v>
      </c>
    </row>
    <row r="29" spans="1:28" ht="12.75">
      <c r="A29" s="6" t="s">
        <v>44</v>
      </c>
      <c r="B29" s="6" t="s">
        <v>42</v>
      </c>
      <c r="C29" s="6" t="s">
        <v>43</v>
      </c>
      <c r="D29" s="6"/>
      <c r="E29" s="78">
        <v>411</v>
      </c>
      <c r="F29" s="78">
        <v>429</v>
      </c>
      <c r="G29" s="2">
        <f t="shared" si="0"/>
        <v>840</v>
      </c>
      <c r="H29" s="6" t="s">
        <v>44</v>
      </c>
      <c r="I29" s="39"/>
      <c r="J29" s="11">
        <f t="shared" si="1"/>
        <v>0</v>
      </c>
      <c r="K29" s="39"/>
      <c r="L29" s="11">
        <f t="shared" si="2"/>
        <v>0</v>
      </c>
      <c r="M29" s="1">
        <v>105</v>
      </c>
      <c r="N29" s="4">
        <f t="shared" si="3"/>
        <v>0.125</v>
      </c>
      <c r="O29" s="6" t="s">
        <v>44</v>
      </c>
      <c r="P29" s="39"/>
      <c r="Q29" s="11" t="e">
        <f t="shared" si="4"/>
        <v>#DIV/0!</v>
      </c>
      <c r="R29" s="39"/>
      <c r="S29" s="11">
        <f t="shared" si="5"/>
        <v>0</v>
      </c>
      <c r="T29" s="1">
        <v>259</v>
      </c>
      <c r="U29" s="4">
        <f t="shared" si="6"/>
        <v>0.30833333333333335</v>
      </c>
      <c r="V29" s="6" t="s">
        <v>44</v>
      </c>
      <c r="W29" s="39"/>
      <c r="X29" s="11" t="e">
        <f t="shared" si="7"/>
        <v>#DIV/0!</v>
      </c>
      <c r="Y29" s="39"/>
      <c r="Z29" s="11">
        <f t="shared" si="8"/>
        <v>0</v>
      </c>
      <c r="AA29" s="1">
        <v>341</v>
      </c>
      <c r="AB29" s="4">
        <f t="shared" si="9"/>
        <v>0.40595238095238095</v>
      </c>
    </row>
    <row r="30" spans="1:28" ht="12.75">
      <c r="A30" s="6" t="s">
        <v>45</v>
      </c>
      <c r="B30" s="6" t="s">
        <v>42</v>
      </c>
      <c r="C30" s="6" t="s">
        <v>43</v>
      </c>
      <c r="D30" s="6"/>
      <c r="E30" s="78">
        <v>311</v>
      </c>
      <c r="F30" s="78">
        <v>338</v>
      </c>
      <c r="G30" s="2">
        <f t="shared" si="0"/>
        <v>649</v>
      </c>
      <c r="H30" s="6" t="s">
        <v>45</v>
      </c>
      <c r="I30" s="39"/>
      <c r="J30" s="11">
        <f t="shared" si="1"/>
        <v>0</v>
      </c>
      <c r="K30" s="39"/>
      <c r="L30" s="11">
        <f t="shared" si="2"/>
        <v>0</v>
      </c>
      <c r="M30" s="1">
        <v>86</v>
      </c>
      <c r="N30" s="4">
        <f t="shared" si="3"/>
        <v>0.1325115562403698</v>
      </c>
      <c r="O30" s="6" t="s">
        <v>45</v>
      </c>
      <c r="P30" s="39"/>
      <c r="Q30" s="11" t="e">
        <f t="shared" si="4"/>
        <v>#DIV/0!</v>
      </c>
      <c r="R30" s="39"/>
      <c r="S30" s="11">
        <f t="shared" si="5"/>
        <v>0</v>
      </c>
      <c r="T30" s="1">
        <v>216</v>
      </c>
      <c r="U30" s="4">
        <f t="shared" si="6"/>
        <v>0.33281972265023113</v>
      </c>
      <c r="V30" s="6" t="s">
        <v>45</v>
      </c>
      <c r="W30" s="39"/>
      <c r="X30" s="11" t="e">
        <f t="shared" si="7"/>
        <v>#DIV/0!</v>
      </c>
      <c r="Y30" s="39"/>
      <c r="Z30" s="11">
        <f t="shared" si="8"/>
        <v>0</v>
      </c>
      <c r="AA30" s="1">
        <v>272</v>
      </c>
      <c r="AB30" s="4">
        <f t="shared" si="9"/>
        <v>0.41910631741140214</v>
      </c>
    </row>
    <row r="31" spans="1:28" ht="12.75">
      <c r="A31" s="6" t="s">
        <v>46</v>
      </c>
      <c r="B31" s="6" t="s">
        <v>42</v>
      </c>
      <c r="C31" s="6" t="s">
        <v>43</v>
      </c>
      <c r="D31" s="6"/>
      <c r="E31" s="78">
        <v>327</v>
      </c>
      <c r="F31" s="78">
        <v>369</v>
      </c>
      <c r="G31" s="2">
        <f t="shared" si="0"/>
        <v>696</v>
      </c>
      <c r="H31" s="6" t="s">
        <v>46</v>
      </c>
      <c r="I31" s="39"/>
      <c r="J31" s="11">
        <f t="shared" si="1"/>
        <v>0</v>
      </c>
      <c r="K31" s="39"/>
      <c r="L31" s="11">
        <f t="shared" si="2"/>
        <v>0</v>
      </c>
      <c r="M31" s="1">
        <v>121</v>
      </c>
      <c r="N31" s="4">
        <f t="shared" si="3"/>
        <v>0.17385057471264367</v>
      </c>
      <c r="O31" s="6" t="s">
        <v>46</v>
      </c>
      <c r="P31" s="39"/>
      <c r="Q31" s="11" t="e">
        <f t="shared" si="4"/>
        <v>#DIV/0!</v>
      </c>
      <c r="R31" s="39"/>
      <c r="S31" s="11">
        <f t="shared" si="5"/>
        <v>0</v>
      </c>
      <c r="T31" s="1">
        <v>251</v>
      </c>
      <c r="U31" s="4">
        <f t="shared" si="6"/>
        <v>0.36063218390804597</v>
      </c>
      <c r="V31" s="6" t="s">
        <v>46</v>
      </c>
      <c r="W31" s="39"/>
      <c r="X31" s="11" t="e">
        <f t="shared" si="7"/>
        <v>#DIV/0!</v>
      </c>
      <c r="Y31" s="39"/>
      <c r="Z31" s="11">
        <f t="shared" si="8"/>
        <v>0</v>
      </c>
      <c r="AA31" s="1">
        <v>325</v>
      </c>
      <c r="AB31" s="4">
        <f t="shared" si="9"/>
        <v>0.46695402298850575</v>
      </c>
    </row>
    <row r="32" spans="1:28" ht="12.75">
      <c r="A32" s="6" t="s">
        <v>47</v>
      </c>
      <c r="B32" s="6" t="s">
        <v>48</v>
      </c>
      <c r="C32" s="6" t="s">
        <v>49</v>
      </c>
      <c r="D32" s="6"/>
      <c r="E32" s="78">
        <v>444</v>
      </c>
      <c r="F32" s="78">
        <v>505</v>
      </c>
      <c r="G32" s="2">
        <f t="shared" si="0"/>
        <v>949</v>
      </c>
      <c r="H32" s="6" t="s">
        <v>47</v>
      </c>
      <c r="I32" s="39"/>
      <c r="J32" s="11">
        <f t="shared" si="1"/>
        <v>0</v>
      </c>
      <c r="K32" s="39"/>
      <c r="L32" s="11">
        <f t="shared" si="2"/>
        <v>0</v>
      </c>
      <c r="M32" s="1">
        <v>106</v>
      </c>
      <c r="N32" s="4">
        <f t="shared" si="3"/>
        <v>0.11169652265542676</v>
      </c>
      <c r="O32" s="6" t="s">
        <v>47</v>
      </c>
      <c r="P32" s="39"/>
      <c r="Q32" s="11" t="e">
        <f t="shared" si="4"/>
        <v>#DIV/0!</v>
      </c>
      <c r="R32" s="39"/>
      <c r="S32" s="11">
        <f t="shared" si="5"/>
        <v>0</v>
      </c>
      <c r="T32" s="1">
        <v>306</v>
      </c>
      <c r="U32" s="4">
        <f t="shared" si="6"/>
        <v>0.3224446786090622</v>
      </c>
      <c r="V32" s="6" t="s">
        <v>47</v>
      </c>
      <c r="W32" s="39"/>
      <c r="X32" s="11" t="e">
        <f t="shared" si="7"/>
        <v>#DIV/0!</v>
      </c>
      <c r="Y32" s="39"/>
      <c r="Z32" s="11">
        <f t="shared" si="8"/>
        <v>0</v>
      </c>
      <c r="AA32" s="1">
        <v>381</v>
      </c>
      <c r="AB32" s="4">
        <f t="shared" si="9"/>
        <v>0.40147523709167543</v>
      </c>
    </row>
    <row r="33" spans="1:28" ht="12.75">
      <c r="A33" s="6" t="s">
        <v>50</v>
      </c>
      <c r="B33" s="6" t="s">
        <v>48</v>
      </c>
      <c r="C33" s="6" t="s">
        <v>49</v>
      </c>
      <c r="D33" s="6"/>
      <c r="E33" s="78">
        <v>419</v>
      </c>
      <c r="F33" s="78">
        <v>498</v>
      </c>
      <c r="G33" s="2">
        <f t="shared" si="0"/>
        <v>917</v>
      </c>
      <c r="H33" s="6" t="s">
        <v>50</v>
      </c>
      <c r="I33" s="39"/>
      <c r="J33" s="11">
        <f t="shared" si="1"/>
        <v>0</v>
      </c>
      <c r="K33" s="39"/>
      <c r="L33" s="11">
        <f t="shared" si="2"/>
        <v>0</v>
      </c>
      <c r="M33" s="1">
        <v>111</v>
      </c>
      <c r="N33" s="4">
        <f t="shared" si="3"/>
        <v>0.12104689203925845</v>
      </c>
      <c r="O33" s="6" t="s">
        <v>50</v>
      </c>
      <c r="P33" s="39"/>
      <c r="Q33" s="11" t="e">
        <f t="shared" si="4"/>
        <v>#DIV/0!</v>
      </c>
      <c r="R33" s="39"/>
      <c r="S33" s="11">
        <f t="shared" si="5"/>
        <v>0</v>
      </c>
      <c r="T33" s="1">
        <v>260</v>
      </c>
      <c r="U33" s="4">
        <f t="shared" si="6"/>
        <v>0.2835332606324973</v>
      </c>
      <c r="V33" s="6" t="s">
        <v>50</v>
      </c>
      <c r="W33" s="39"/>
      <c r="X33" s="11" t="e">
        <f t="shared" si="7"/>
        <v>#DIV/0!</v>
      </c>
      <c r="Y33" s="39"/>
      <c r="Z33" s="11">
        <f t="shared" si="8"/>
        <v>0</v>
      </c>
      <c r="AA33" s="1">
        <v>338</v>
      </c>
      <c r="AB33" s="4">
        <f t="shared" si="9"/>
        <v>0.3685932388222465</v>
      </c>
    </row>
    <row r="34" spans="1:28" ht="12.75">
      <c r="A34" s="6" t="s">
        <v>51</v>
      </c>
      <c r="B34" s="6" t="s">
        <v>48</v>
      </c>
      <c r="C34" s="6" t="s">
        <v>49</v>
      </c>
      <c r="D34" s="6"/>
      <c r="E34" s="78">
        <v>408</v>
      </c>
      <c r="F34" s="78">
        <v>469</v>
      </c>
      <c r="G34" s="2">
        <f t="shared" si="0"/>
        <v>877</v>
      </c>
      <c r="H34" s="6" t="s">
        <v>51</v>
      </c>
      <c r="I34" s="39"/>
      <c r="J34" s="11">
        <f t="shared" si="1"/>
        <v>0</v>
      </c>
      <c r="K34" s="39"/>
      <c r="L34" s="11">
        <f t="shared" si="2"/>
        <v>0</v>
      </c>
      <c r="M34" s="1">
        <v>109</v>
      </c>
      <c r="N34" s="4">
        <f t="shared" si="3"/>
        <v>0.12428734321550741</v>
      </c>
      <c r="O34" s="6" t="s">
        <v>51</v>
      </c>
      <c r="P34" s="39"/>
      <c r="Q34" s="11" t="e">
        <f t="shared" si="4"/>
        <v>#DIV/0!</v>
      </c>
      <c r="R34" s="39"/>
      <c r="S34" s="11">
        <f t="shared" si="5"/>
        <v>0</v>
      </c>
      <c r="T34" s="1">
        <v>265</v>
      </c>
      <c r="U34" s="4">
        <f t="shared" si="6"/>
        <v>0.30216647662485746</v>
      </c>
      <c r="V34" s="6" t="s">
        <v>51</v>
      </c>
      <c r="W34" s="39"/>
      <c r="X34" s="11" t="e">
        <f t="shared" si="7"/>
        <v>#DIV/0!</v>
      </c>
      <c r="Y34" s="39"/>
      <c r="Z34" s="11">
        <f t="shared" si="8"/>
        <v>0</v>
      </c>
      <c r="AA34" s="1">
        <v>334</v>
      </c>
      <c r="AB34" s="4">
        <f t="shared" si="9"/>
        <v>0.3808437856328392</v>
      </c>
    </row>
    <row r="35" spans="1:28" ht="12.75">
      <c r="A35" s="6" t="s">
        <v>52</v>
      </c>
      <c r="B35" s="6" t="s">
        <v>110</v>
      </c>
      <c r="C35" s="6" t="s">
        <v>111</v>
      </c>
      <c r="D35" s="6">
        <v>16</v>
      </c>
      <c r="E35" s="78">
        <v>352</v>
      </c>
      <c r="F35" s="78">
        <v>357</v>
      </c>
      <c r="G35" s="2">
        <f t="shared" si="0"/>
        <v>709</v>
      </c>
      <c r="H35" s="6" t="s">
        <v>52</v>
      </c>
      <c r="I35" s="39"/>
      <c r="J35" s="11">
        <f t="shared" si="1"/>
        <v>0</v>
      </c>
      <c r="K35" s="39"/>
      <c r="L35" s="11">
        <f t="shared" si="2"/>
        <v>0</v>
      </c>
      <c r="M35" s="1">
        <v>85</v>
      </c>
      <c r="N35" s="4">
        <f t="shared" si="3"/>
        <v>0.11988716502115655</v>
      </c>
      <c r="O35" s="6" t="s">
        <v>52</v>
      </c>
      <c r="P35" s="39"/>
      <c r="Q35" s="11" t="e">
        <f t="shared" si="4"/>
        <v>#DIV/0!</v>
      </c>
      <c r="R35" s="39"/>
      <c r="S35" s="11">
        <f t="shared" si="5"/>
        <v>0</v>
      </c>
      <c r="T35" s="1">
        <v>235</v>
      </c>
      <c r="U35" s="4">
        <f t="shared" si="6"/>
        <v>0.3314527503526093</v>
      </c>
      <c r="V35" s="6" t="s">
        <v>52</v>
      </c>
      <c r="W35" s="39"/>
      <c r="X35" s="11" t="e">
        <f t="shared" si="7"/>
        <v>#DIV/0!</v>
      </c>
      <c r="Y35" s="39"/>
      <c r="Z35" s="11">
        <f t="shared" si="8"/>
        <v>0</v>
      </c>
      <c r="AA35" s="1">
        <v>286</v>
      </c>
      <c r="AB35" s="4">
        <f t="shared" si="9"/>
        <v>0.4033850493653032</v>
      </c>
    </row>
    <row r="36" spans="1:28" ht="12.75">
      <c r="A36" s="6" t="s">
        <v>53</v>
      </c>
      <c r="B36" s="6" t="s">
        <v>110</v>
      </c>
      <c r="C36" s="6" t="s">
        <v>111</v>
      </c>
      <c r="D36" s="6">
        <v>16</v>
      </c>
      <c r="E36" s="78">
        <v>306</v>
      </c>
      <c r="F36" s="78">
        <v>335</v>
      </c>
      <c r="G36" s="2">
        <f t="shared" si="0"/>
        <v>641</v>
      </c>
      <c r="H36" s="6" t="s">
        <v>53</v>
      </c>
      <c r="I36" s="39"/>
      <c r="J36" s="11">
        <f t="shared" si="1"/>
        <v>0</v>
      </c>
      <c r="K36" s="39"/>
      <c r="L36" s="11">
        <f t="shared" si="2"/>
        <v>0</v>
      </c>
      <c r="M36" s="1">
        <v>50</v>
      </c>
      <c r="N36" s="4">
        <f t="shared" si="3"/>
        <v>0.078003120124805</v>
      </c>
      <c r="O36" s="6" t="s">
        <v>53</v>
      </c>
      <c r="P36" s="39"/>
      <c r="Q36" s="11" t="e">
        <f t="shared" si="4"/>
        <v>#DIV/0!</v>
      </c>
      <c r="R36" s="39"/>
      <c r="S36" s="11">
        <f t="shared" si="5"/>
        <v>0</v>
      </c>
      <c r="T36" s="1">
        <v>138</v>
      </c>
      <c r="U36" s="4">
        <f t="shared" si="6"/>
        <v>0.21528861154446177</v>
      </c>
      <c r="V36" s="6" t="s">
        <v>53</v>
      </c>
      <c r="W36" s="39"/>
      <c r="X36" s="11" t="e">
        <f t="shared" si="7"/>
        <v>#DIV/0!</v>
      </c>
      <c r="Y36" s="39"/>
      <c r="Z36" s="11">
        <f t="shared" si="8"/>
        <v>0</v>
      </c>
      <c r="AA36" s="1">
        <v>191</v>
      </c>
      <c r="AB36" s="4">
        <f t="shared" si="9"/>
        <v>0.29797191887675506</v>
      </c>
    </row>
    <row r="37" spans="1:28" ht="12.75">
      <c r="A37" s="6" t="s">
        <v>54</v>
      </c>
      <c r="B37" s="6" t="s">
        <v>55</v>
      </c>
      <c r="C37" s="6" t="s">
        <v>56</v>
      </c>
      <c r="D37" s="6"/>
      <c r="E37" s="78">
        <v>297</v>
      </c>
      <c r="F37" s="78">
        <v>358</v>
      </c>
      <c r="G37" s="2">
        <f t="shared" si="0"/>
        <v>655</v>
      </c>
      <c r="H37" s="6" t="s">
        <v>54</v>
      </c>
      <c r="I37" s="39"/>
      <c r="J37" s="11">
        <f t="shared" si="1"/>
        <v>0</v>
      </c>
      <c r="K37" s="39"/>
      <c r="L37" s="11">
        <f t="shared" si="2"/>
        <v>0</v>
      </c>
      <c r="M37" s="1">
        <v>87</v>
      </c>
      <c r="N37" s="4">
        <f t="shared" si="3"/>
        <v>0.13282442748091602</v>
      </c>
      <c r="O37" s="6" t="s">
        <v>54</v>
      </c>
      <c r="P37" s="39"/>
      <c r="Q37" s="11" t="e">
        <f t="shared" si="4"/>
        <v>#DIV/0!</v>
      </c>
      <c r="R37" s="39"/>
      <c r="S37" s="11">
        <f t="shared" si="5"/>
        <v>0</v>
      </c>
      <c r="T37" s="1">
        <v>208</v>
      </c>
      <c r="U37" s="4">
        <f t="shared" si="6"/>
        <v>0.31755725190839695</v>
      </c>
      <c r="V37" s="6" t="s">
        <v>54</v>
      </c>
      <c r="W37" s="39"/>
      <c r="X37" s="11" t="e">
        <f t="shared" si="7"/>
        <v>#DIV/0!</v>
      </c>
      <c r="Y37" s="39"/>
      <c r="Z37" s="11">
        <f t="shared" si="8"/>
        <v>0</v>
      </c>
      <c r="AA37" s="1">
        <v>260</v>
      </c>
      <c r="AB37" s="4">
        <f t="shared" si="9"/>
        <v>0.3969465648854962</v>
      </c>
    </row>
    <row r="38" spans="1:28" ht="12.75">
      <c r="A38" s="6" t="s">
        <v>57</v>
      </c>
      <c r="B38" s="6" t="s">
        <v>55</v>
      </c>
      <c r="C38" s="6" t="s">
        <v>56</v>
      </c>
      <c r="D38" s="6"/>
      <c r="E38" s="78">
        <v>350</v>
      </c>
      <c r="F38" s="78">
        <v>385</v>
      </c>
      <c r="G38" s="2">
        <f t="shared" si="0"/>
        <v>735</v>
      </c>
      <c r="H38" s="6" t="s">
        <v>57</v>
      </c>
      <c r="I38" s="39"/>
      <c r="J38" s="11">
        <f t="shared" si="1"/>
        <v>0</v>
      </c>
      <c r="K38" s="39"/>
      <c r="L38" s="11">
        <f t="shared" si="2"/>
        <v>0</v>
      </c>
      <c r="M38" s="1">
        <v>87</v>
      </c>
      <c r="N38" s="4">
        <f t="shared" si="3"/>
        <v>0.11836734693877551</v>
      </c>
      <c r="O38" s="6" t="s">
        <v>57</v>
      </c>
      <c r="P38" s="39"/>
      <c r="Q38" s="11" t="e">
        <f t="shared" si="4"/>
        <v>#DIV/0!</v>
      </c>
      <c r="R38" s="39"/>
      <c r="S38" s="11">
        <f t="shared" si="5"/>
        <v>0</v>
      </c>
      <c r="T38" s="1">
        <v>226</v>
      </c>
      <c r="U38" s="4">
        <f t="shared" si="6"/>
        <v>0.3074829931972789</v>
      </c>
      <c r="V38" s="6" t="s">
        <v>57</v>
      </c>
      <c r="W38" s="39"/>
      <c r="X38" s="11" t="e">
        <f t="shared" si="7"/>
        <v>#DIV/0!</v>
      </c>
      <c r="Y38" s="39"/>
      <c r="Z38" s="11">
        <f t="shared" si="8"/>
        <v>0</v>
      </c>
      <c r="AA38" s="1">
        <v>274</v>
      </c>
      <c r="AB38" s="4">
        <f t="shared" si="9"/>
        <v>0.3727891156462585</v>
      </c>
    </row>
    <row r="39" spans="1:28" ht="12.75">
      <c r="A39" s="6" t="s">
        <v>58</v>
      </c>
      <c r="B39" s="6" t="s">
        <v>55</v>
      </c>
      <c r="C39" s="6" t="s">
        <v>56</v>
      </c>
      <c r="D39" s="6"/>
      <c r="E39" s="78">
        <v>390</v>
      </c>
      <c r="F39" s="78">
        <v>368</v>
      </c>
      <c r="G39" s="2">
        <f t="shared" si="0"/>
        <v>758</v>
      </c>
      <c r="H39" s="6" t="s">
        <v>58</v>
      </c>
      <c r="I39" s="39"/>
      <c r="J39" s="11">
        <f t="shared" si="1"/>
        <v>0</v>
      </c>
      <c r="K39" s="39"/>
      <c r="L39" s="11">
        <f t="shared" si="2"/>
        <v>0</v>
      </c>
      <c r="M39" s="1">
        <v>92</v>
      </c>
      <c r="N39" s="4">
        <f t="shared" si="3"/>
        <v>0.12137203166226913</v>
      </c>
      <c r="O39" s="6" t="s">
        <v>58</v>
      </c>
      <c r="P39" s="39"/>
      <c r="Q39" s="11" t="e">
        <f t="shared" si="4"/>
        <v>#DIV/0!</v>
      </c>
      <c r="R39" s="39"/>
      <c r="S39" s="11">
        <f t="shared" si="5"/>
        <v>0</v>
      </c>
      <c r="T39" s="1">
        <v>263</v>
      </c>
      <c r="U39" s="4">
        <f t="shared" si="6"/>
        <v>0.3469656992084433</v>
      </c>
      <c r="V39" s="6" t="s">
        <v>58</v>
      </c>
      <c r="W39" s="39"/>
      <c r="X39" s="11" t="e">
        <f t="shared" si="7"/>
        <v>#DIV/0!</v>
      </c>
      <c r="Y39" s="39"/>
      <c r="Z39" s="11">
        <f t="shared" si="8"/>
        <v>0</v>
      </c>
      <c r="AA39" s="1">
        <v>305</v>
      </c>
      <c r="AB39" s="4">
        <f t="shared" si="9"/>
        <v>0.4023746701846966</v>
      </c>
    </row>
    <row r="40" spans="1:28" ht="12.75">
      <c r="A40" s="6" t="s">
        <v>59</v>
      </c>
      <c r="B40" s="6" t="s">
        <v>60</v>
      </c>
      <c r="C40" s="6" t="s">
        <v>61</v>
      </c>
      <c r="D40" s="6"/>
      <c r="E40" s="78">
        <v>278</v>
      </c>
      <c r="F40" s="78">
        <v>344</v>
      </c>
      <c r="G40" s="2">
        <f t="shared" si="0"/>
        <v>622</v>
      </c>
      <c r="H40" s="6" t="s">
        <v>59</v>
      </c>
      <c r="I40" s="39"/>
      <c r="J40" s="11">
        <f t="shared" si="1"/>
        <v>0</v>
      </c>
      <c r="K40" s="39"/>
      <c r="L40" s="11">
        <f t="shared" si="2"/>
        <v>0</v>
      </c>
      <c r="M40" s="1">
        <v>76</v>
      </c>
      <c r="N40" s="4">
        <f t="shared" si="3"/>
        <v>0.12218649517684887</v>
      </c>
      <c r="O40" s="6" t="s">
        <v>59</v>
      </c>
      <c r="P40" s="39"/>
      <c r="Q40" s="11" t="e">
        <f t="shared" si="4"/>
        <v>#DIV/0!</v>
      </c>
      <c r="R40" s="39"/>
      <c r="S40" s="11">
        <f t="shared" si="5"/>
        <v>0</v>
      </c>
      <c r="T40" s="1">
        <v>211</v>
      </c>
      <c r="U40" s="4">
        <f t="shared" si="6"/>
        <v>0.3392282958199357</v>
      </c>
      <c r="V40" s="6" t="s">
        <v>59</v>
      </c>
      <c r="W40" s="39"/>
      <c r="X40" s="11" t="e">
        <f t="shared" si="7"/>
        <v>#DIV/0!</v>
      </c>
      <c r="Y40" s="39"/>
      <c r="Z40" s="11">
        <f t="shared" si="8"/>
        <v>0</v>
      </c>
      <c r="AA40" s="1">
        <v>259</v>
      </c>
      <c r="AB40" s="4">
        <f t="shared" si="9"/>
        <v>0.41639871382636656</v>
      </c>
    </row>
    <row r="41" spans="1:28" ht="12.75">
      <c r="A41" s="6" t="s">
        <v>62</v>
      </c>
      <c r="B41" s="6" t="s">
        <v>60</v>
      </c>
      <c r="C41" s="6" t="s">
        <v>61</v>
      </c>
      <c r="D41" s="6"/>
      <c r="E41" s="78">
        <v>341</v>
      </c>
      <c r="F41" s="78">
        <v>408</v>
      </c>
      <c r="G41" s="2">
        <f aca="true" t="shared" si="10" ref="G41:G57">SUM(E41:F41)</f>
        <v>749</v>
      </c>
      <c r="H41" s="6" t="s">
        <v>62</v>
      </c>
      <c r="I41" s="39"/>
      <c r="J41" s="11">
        <f t="shared" si="1"/>
        <v>0</v>
      </c>
      <c r="K41" s="39"/>
      <c r="L41" s="11">
        <f aca="true" t="shared" si="11" ref="L41:L58">(K41/F41)</f>
        <v>0</v>
      </c>
      <c r="M41" s="1">
        <v>95</v>
      </c>
      <c r="N41" s="4">
        <f aca="true" t="shared" si="12" ref="N41:N58">(M41/G41)</f>
        <v>0.1268357810413885</v>
      </c>
      <c r="O41" s="6" t="s">
        <v>62</v>
      </c>
      <c r="P41" s="39"/>
      <c r="Q41" s="11" t="e">
        <f t="shared" si="4"/>
        <v>#DIV/0!</v>
      </c>
      <c r="R41" s="39"/>
      <c r="S41" s="11">
        <f aca="true" t="shared" si="13" ref="S41:S58">(R41/M41)</f>
        <v>0</v>
      </c>
      <c r="T41" s="1">
        <v>223</v>
      </c>
      <c r="U41" s="4">
        <f aca="true" t="shared" si="14" ref="U41:U58">(T41/G41)</f>
        <v>0.2977303070761015</v>
      </c>
      <c r="V41" s="6" t="s">
        <v>62</v>
      </c>
      <c r="W41" s="39"/>
      <c r="X41" s="11" t="e">
        <f t="shared" si="7"/>
        <v>#DIV/0!</v>
      </c>
      <c r="Y41" s="39"/>
      <c r="Z41" s="11">
        <f aca="true" t="shared" si="15" ref="Z41:Z58">(Y41/T41)</f>
        <v>0</v>
      </c>
      <c r="AA41" s="1">
        <v>304</v>
      </c>
      <c r="AB41" s="4">
        <f aca="true" t="shared" si="16" ref="AB41:AB58">(AA41/G41)</f>
        <v>0.40587449933244324</v>
      </c>
    </row>
    <row r="42" spans="1:28" ht="12.75">
      <c r="A42" s="6" t="s">
        <v>63</v>
      </c>
      <c r="B42" s="6" t="s">
        <v>60</v>
      </c>
      <c r="C42" s="6" t="s">
        <v>61</v>
      </c>
      <c r="D42" s="6"/>
      <c r="E42" s="78">
        <v>329</v>
      </c>
      <c r="F42" s="78">
        <v>400</v>
      </c>
      <c r="G42" s="2">
        <f t="shared" si="10"/>
        <v>729</v>
      </c>
      <c r="H42" s="6" t="s">
        <v>63</v>
      </c>
      <c r="I42" s="39"/>
      <c r="J42" s="11">
        <f t="shared" si="1"/>
        <v>0</v>
      </c>
      <c r="K42" s="39" t="s">
        <v>99</v>
      </c>
      <c r="L42" s="11" t="e">
        <f t="shared" si="11"/>
        <v>#VALUE!</v>
      </c>
      <c r="M42" s="1">
        <v>84</v>
      </c>
      <c r="N42" s="4">
        <f t="shared" si="12"/>
        <v>0.11522633744855967</v>
      </c>
      <c r="O42" s="6" t="s">
        <v>63</v>
      </c>
      <c r="P42" s="39"/>
      <c r="Q42" s="11" t="e">
        <f t="shared" si="4"/>
        <v>#VALUE!</v>
      </c>
      <c r="R42" s="39"/>
      <c r="S42" s="11">
        <f t="shared" si="13"/>
        <v>0</v>
      </c>
      <c r="T42" s="1">
        <v>261</v>
      </c>
      <c r="U42" s="4">
        <f t="shared" si="14"/>
        <v>0.35802469135802467</v>
      </c>
      <c r="V42" s="6" t="s">
        <v>63</v>
      </c>
      <c r="W42" s="39"/>
      <c r="X42" s="11" t="e">
        <f t="shared" si="7"/>
        <v>#DIV/0!</v>
      </c>
      <c r="Y42" s="39"/>
      <c r="Z42" s="11">
        <f t="shared" si="15"/>
        <v>0</v>
      </c>
      <c r="AA42" s="1">
        <v>309</v>
      </c>
      <c r="AB42" s="4">
        <f t="shared" si="16"/>
        <v>0.42386831275720166</v>
      </c>
    </row>
    <row r="43" spans="1:28" ht="12.75">
      <c r="A43" s="6" t="s">
        <v>64</v>
      </c>
      <c r="B43" s="6" t="s">
        <v>96</v>
      </c>
      <c r="C43" s="6" t="s">
        <v>97</v>
      </c>
      <c r="D43" s="6"/>
      <c r="E43" s="78">
        <v>0</v>
      </c>
      <c r="F43" s="78">
        <v>0</v>
      </c>
      <c r="G43" s="2">
        <f t="shared" si="10"/>
        <v>0</v>
      </c>
      <c r="H43" s="6" t="s">
        <v>64</v>
      </c>
      <c r="I43" s="39"/>
      <c r="J43" s="11">
        <f aca="true" t="shared" si="17" ref="J43:J56">(I43/E44)</f>
        <v>0</v>
      </c>
      <c r="K43" s="39"/>
      <c r="L43" s="11" t="e">
        <f t="shared" si="11"/>
        <v>#DIV/0!</v>
      </c>
      <c r="M43" s="1">
        <v>4</v>
      </c>
      <c r="N43" s="4" t="e">
        <f t="shared" si="12"/>
        <v>#DIV/0!</v>
      </c>
      <c r="O43" s="6" t="s">
        <v>64</v>
      </c>
      <c r="P43" s="39"/>
      <c r="Q43" s="11" t="e">
        <f aca="true" t="shared" si="18" ref="Q43:Q56">(P43/L44)</f>
        <v>#DIV/0!</v>
      </c>
      <c r="R43" s="39"/>
      <c r="S43" s="11">
        <f t="shared" si="13"/>
        <v>0</v>
      </c>
      <c r="T43" s="1">
        <v>47</v>
      </c>
      <c r="U43" s="4" t="e">
        <f t="shared" si="14"/>
        <v>#DIV/0!</v>
      </c>
      <c r="V43" s="6" t="s">
        <v>64</v>
      </c>
      <c r="W43" s="39"/>
      <c r="X43" s="11" t="e">
        <f aca="true" t="shared" si="19" ref="X43:X56">(W43/S44)</f>
        <v>#DIV/0!</v>
      </c>
      <c r="Y43" s="39"/>
      <c r="Z43" s="11">
        <f t="shared" si="15"/>
        <v>0</v>
      </c>
      <c r="AA43" s="1">
        <v>47</v>
      </c>
      <c r="AB43" s="4" t="e">
        <f t="shared" si="16"/>
        <v>#DIV/0!</v>
      </c>
    </row>
    <row r="44" spans="1:28" ht="12.75">
      <c r="A44" s="6" t="s">
        <v>65</v>
      </c>
      <c r="B44" s="6" t="s">
        <v>66</v>
      </c>
      <c r="C44" s="6" t="s">
        <v>67</v>
      </c>
      <c r="D44" s="6"/>
      <c r="E44" s="78">
        <v>563</v>
      </c>
      <c r="F44" s="78">
        <v>551</v>
      </c>
      <c r="G44" s="2">
        <f t="shared" si="10"/>
        <v>1114</v>
      </c>
      <c r="H44" s="6" t="s">
        <v>65</v>
      </c>
      <c r="I44" s="39"/>
      <c r="J44" s="11">
        <f t="shared" si="17"/>
        <v>0</v>
      </c>
      <c r="K44" s="39"/>
      <c r="L44" s="11">
        <f t="shared" si="11"/>
        <v>0</v>
      </c>
      <c r="M44" s="1">
        <v>149</v>
      </c>
      <c r="N44" s="4">
        <f t="shared" si="12"/>
        <v>0.13375224416517056</v>
      </c>
      <c r="O44" s="6" t="s">
        <v>65</v>
      </c>
      <c r="P44" s="39"/>
      <c r="Q44" s="11" t="e">
        <f t="shared" si="18"/>
        <v>#DIV/0!</v>
      </c>
      <c r="R44" s="39"/>
      <c r="S44" s="11">
        <f t="shared" si="13"/>
        <v>0</v>
      </c>
      <c r="T44" s="1">
        <v>350</v>
      </c>
      <c r="U44" s="4">
        <f t="shared" si="14"/>
        <v>0.3141831238779174</v>
      </c>
      <c r="V44" s="6" t="s">
        <v>65</v>
      </c>
      <c r="W44" s="39"/>
      <c r="X44" s="11" t="e">
        <f t="shared" si="19"/>
        <v>#DIV/0!</v>
      </c>
      <c r="Y44" s="39"/>
      <c r="Z44" s="11">
        <f t="shared" si="15"/>
        <v>0</v>
      </c>
      <c r="AA44" s="1">
        <v>462</v>
      </c>
      <c r="AB44" s="4">
        <f t="shared" si="16"/>
        <v>0.414721723518851</v>
      </c>
    </row>
    <row r="45" spans="1:28" ht="12.75">
      <c r="A45" s="6" t="s">
        <v>68</v>
      </c>
      <c r="B45" s="6" t="s">
        <v>66</v>
      </c>
      <c r="C45" s="6" t="s">
        <v>67</v>
      </c>
      <c r="D45" s="6"/>
      <c r="E45" s="78">
        <v>383</v>
      </c>
      <c r="F45" s="78">
        <v>456</v>
      </c>
      <c r="G45" s="2">
        <f t="shared" si="10"/>
        <v>839</v>
      </c>
      <c r="H45" s="6" t="s">
        <v>68</v>
      </c>
      <c r="I45" s="39"/>
      <c r="J45" s="11">
        <f t="shared" si="17"/>
        <v>0</v>
      </c>
      <c r="K45" s="39"/>
      <c r="L45" s="11">
        <f t="shared" si="11"/>
        <v>0</v>
      </c>
      <c r="M45" s="1">
        <v>92</v>
      </c>
      <c r="N45" s="4">
        <f t="shared" si="12"/>
        <v>0.10965435041716329</v>
      </c>
      <c r="O45" s="6" t="s">
        <v>68</v>
      </c>
      <c r="P45" s="39"/>
      <c r="Q45" s="11" t="e">
        <f t="shared" si="18"/>
        <v>#DIV/0!</v>
      </c>
      <c r="R45" s="39"/>
      <c r="S45" s="11">
        <f t="shared" si="13"/>
        <v>0</v>
      </c>
      <c r="T45" s="1">
        <v>256</v>
      </c>
      <c r="U45" s="4">
        <f t="shared" si="14"/>
        <v>0.30512514898688914</v>
      </c>
      <c r="V45" s="6" t="s">
        <v>68</v>
      </c>
      <c r="W45" s="39"/>
      <c r="X45" s="11" t="e">
        <f t="shared" si="19"/>
        <v>#DIV/0!</v>
      </c>
      <c r="Y45" s="39"/>
      <c r="Z45" s="11">
        <f t="shared" si="15"/>
        <v>0</v>
      </c>
      <c r="AA45" s="1">
        <v>325</v>
      </c>
      <c r="AB45" s="4">
        <f t="shared" si="16"/>
        <v>0.3873659117997616</v>
      </c>
    </row>
    <row r="46" spans="1:28" ht="12.75">
      <c r="A46" s="6" t="s">
        <v>69</v>
      </c>
      <c r="B46" s="6" t="s">
        <v>66</v>
      </c>
      <c r="C46" s="6" t="s">
        <v>67</v>
      </c>
      <c r="D46" s="6"/>
      <c r="E46" s="78">
        <v>361</v>
      </c>
      <c r="F46" s="78">
        <v>421</v>
      </c>
      <c r="G46" s="2">
        <f t="shared" si="10"/>
        <v>782</v>
      </c>
      <c r="H46" s="6" t="s">
        <v>69</v>
      </c>
      <c r="I46" s="39"/>
      <c r="J46" s="11">
        <f t="shared" si="17"/>
        <v>0</v>
      </c>
      <c r="K46" s="39"/>
      <c r="L46" s="11">
        <f t="shared" si="11"/>
        <v>0</v>
      </c>
      <c r="M46" s="1">
        <v>90</v>
      </c>
      <c r="N46" s="4">
        <f t="shared" si="12"/>
        <v>0.11508951406649616</v>
      </c>
      <c r="O46" s="6" t="s">
        <v>69</v>
      </c>
      <c r="P46" s="39"/>
      <c r="Q46" s="11" t="e">
        <f t="shared" si="18"/>
        <v>#DIV/0!</v>
      </c>
      <c r="R46" s="39"/>
      <c r="S46" s="11">
        <f t="shared" si="13"/>
        <v>0</v>
      </c>
      <c r="T46" s="1">
        <v>255</v>
      </c>
      <c r="U46" s="4">
        <f t="shared" si="14"/>
        <v>0.32608695652173914</v>
      </c>
      <c r="V46" s="6" t="s">
        <v>69</v>
      </c>
      <c r="W46" s="39"/>
      <c r="X46" s="11" t="e">
        <f t="shared" si="19"/>
        <v>#DIV/0!</v>
      </c>
      <c r="Y46" s="39"/>
      <c r="Z46" s="11">
        <f t="shared" si="15"/>
        <v>0</v>
      </c>
      <c r="AA46" s="1">
        <v>314</v>
      </c>
      <c r="AB46" s="4">
        <f t="shared" si="16"/>
        <v>0.40153452685422</v>
      </c>
    </row>
    <row r="47" spans="1:28" ht="12.75">
      <c r="A47" s="6" t="s">
        <v>70</v>
      </c>
      <c r="B47" s="6" t="s">
        <v>66</v>
      </c>
      <c r="C47" s="6" t="s">
        <v>67</v>
      </c>
      <c r="D47" s="6"/>
      <c r="E47" s="78">
        <v>310</v>
      </c>
      <c r="F47" s="78">
        <v>328</v>
      </c>
      <c r="G47" s="2">
        <f t="shared" si="10"/>
        <v>638</v>
      </c>
      <c r="H47" s="6" t="s">
        <v>70</v>
      </c>
      <c r="I47" s="39"/>
      <c r="J47" s="11">
        <f t="shared" si="17"/>
        <v>0</v>
      </c>
      <c r="K47" s="39"/>
      <c r="L47" s="11">
        <f t="shared" si="11"/>
        <v>0</v>
      </c>
      <c r="M47" s="1">
        <v>81</v>
      </c>
      <c r="N47" s="4">
        <f t="shared" si="12"/>
        <v>0.12695924764890282</v>
      </c>
      <c r="O47" s="6" t="s">
        <v>70</v>
      </c>
      <c r="P47" s="39"/>
      <c r="Q47" s="11" t="e">
        <f t="shared" si="18"/>
        <v>#DIV/0!</v>
      </c>
      <c r="R47" s="39"/>
      <c r="S47" s="11">
        <f t="shared" si="13"/>
        <v>0</v>
      </c>
      <c r="T47" s="1">
        <v>207</v>
      </c>
      <c r="U47" s="4">
        <f t="shared" si="14"/>
        <v>0.32445141065830724</v>
      </c>
      <c r="V47" s="6" t="s">
        <v>70</v>
      </c>
      <c r="W47" s="39"/>
      <c r="X47" s="11" t="e">
        <f t="shared" si="19"/>
        <v>#DIV/0!</v>
      </c>
      <c r="Y47" s="39"/>
      <c r="Z47" s="11">
        <f t="shared" si="15"/>
        <v>0</v>
      </c>
      <c r="AA47" s="1">
        <v>250</v>
      </c>
      <c r="AB47" s="4">
        <f t="shared" si="16"/>
        <v>0.39184952978056425</v>
      </c>
    </row>
    <row r="48" spans="1:28" ht="12.75">
      <c r="A48" s="6" t="s">
        <v>71</v>
      </c>
      <c r="B48" s="6" t="s">
        <v>72</v>
      </c>
      <c r="C48" s="6" t="s">
        <v>73</v>
      </c>
      <c r="D48" s="6"/>
      <c r="E48" s="78">
        <v>353</v>
      </c>
      <c r="F48" s="78">
        <v>374</v>
      </c>
      <c r="G48" s="2">
        <f t="shared" si="10"/>
        <v>727</v>
      </c>
      <c r="H48" s="6" t="s">
        <v>71</v>
      </c>
      <c r="I48" s="39"/>
      <c r="J48" s="11">
        <f t="shared" si="17"/>
        <v>0</v>
      </c>
      <c r="K48" s="39"/>
      <c r="L48" s="11">
        <f t="shared" si="11"/>
        <v>0</v>
      </c>
      <c r="M48" s="1">
        <v>114</v>
      </c>
      <c r="N48" s="4">
        <f t="shared" si="12"/>
        <v>0.15680880330123798</v>
      </c>
      <c r="O48" s="6" t="s">
        <v>71</v>
      </c>
      <c r="P48" s="39"/>
      <c r="Q48" s="11" t="e">
        <f t="shared" si="18"/>
        <v>#DIV/0!</v>
      </c>
      <c r="R48" s="39"/>
      <c r="S48" s="11">
        <f t="shared" si="13"/>
        <v>0</v>
      </c>
      <c r="T48" s="1">
        <v>261</v>
      </c>
      <c r="U48" s="4">
        <f t="shared" si="14"/>
        <v>0.35900962861072905</v>
      </c>
      <c r="V48" s="6" t="s">
        <v>71</v>
      </c>
      <c r="W48" s="39"/>
      <c r="X48" s="11" t="e">
        <f t="shared" si="19"/>
        <v>#DIV/0!</v>
      </c>
      <c r="Y48" s="39"/>
      <c r="Z48" s="11">
        <f t="shared" si="15"/>
        <v>0</v>
      </c>
      <c r="AA48" s="1">
        <v>345</v>
      </c>
      <c r="AB48" s="4">
        <f t="shared" si="16"/>
        <v>0.47455295735900965</v>
      </c>
    </row>
    <row r="49" spans="1:28" ht="12.75">
      <c r="A49" s="6" t="s">
        <v>74</v>
      </c>
      <c r="B49" s="6" t="s">
        <v>72</v>
      </c>
      <c r="C49" s="6" t="s">
        <v>73</v>
      </c>
      <c r="D49" s="6"/>
      <c r="E49" s="78">
        <v>342</v>
      </c>
      <c r="F49" s="78">
        <v>355</v>
      </c>
      <c r="G49" s="2">
        <f t="shared" si="10"/>
        <v>697</v>
      </c>
      <c r="H49" s="6" t="s">
        <v>74</v>
      </c>
      <c r="I49" s="39"/>
      <c r="J49" s="11">
        <f t="shared" si="17"/>
        <v>0</v>
      </c>
      <c r="K49" s="39"/>
      <c r="L49" s="11">
        <f t="shared" si="11"/>
        <v>0</v>
      </c>
      <c r="M49" s="1">
        <v>88</v>
      </c>
      <c r="N49" s="4">
        <f t="shared" si="12"/>
        <v>0.12625538020086083</v>
      </c>
      <c r="O49" s="6" t="s">
        <v>74</v>
      </c>
      <c r="P49" s="39"/>
      <c r="Q49" s="11" t="e">
        <f t="shared" si="18"/>
        <v>#DIV/0!</v>
      </c>
      <c r="R49" s="39"/>
      <c r="S49" s="11">
        <f t="shared" si="13"/>
        <v>0</v>
      </c>
      <c r="T49" s="1">
        <v>224</v>
      </c>
      <c r="U49" s="4">
        <f t="shared" si="14"/>
        <v>0.321377331420373</v>
      </c>
      <c r="V49" s="6" t="s">
        <v>74</v>
      </c>
      <c r="W49" s="39"/>
      <c r="X49" s="11" t="e">
        <f t="shared" si="19"/>
        <v>#DIV/0!</v>
      </c>
      <c r="Y49" s="39"/>
      <c r="Z49" s="11">
        <f t="shared" si="15"/>
        <v>0</v>
      </c>
      <c r="AA49" s="1">
        <v>290</v>
      </c>
      <c r="AB49" s="4">
        <f t="shared" si="16"/>
        <v>0.41606886657101866</v>
      </c>
    </row>
    <row r="50" spans="1:28" ht="12.75">
      <c r="A50" s="6" t="s">
        <v>75</v>
      </c>
      <c r="B50" s="6" t="s">
        <v>72</v>
      </c>
      <c r="C50" s="6" t="s">
        <v>73</v>
      </c>
      <c r="D50" s="6"/>
      <c r="E50" s="78">
        <v>320</v>
      </c>
      <c r="F50" s="78">
        <v>345</v>
      </c>
      <c r="G50" s="2">
        <f t="shared" si="10"/>
        <v>665</v>
      </c>
      <c r="H50" s="6" t="s">
        <v>75</v>
      </c>
      <c r="I50" s="39"/>
      <c r="J50" s="11">
        <f t="shared" si="17"/>
        <v>0</v>
      </c>
      <c r="K50" s="39"/>
      <c r="L50" s="11">
        <f t="shared" si="11"/>
        <v>0</v>
      </c>
      <c r="M50" s="1">
        <v>103</v>
      </c>
      <c r="N50" s="4">
        <f t="shared" si="12"/>
        <v>0.1548872180451128</v>
      </c>
      <c r="O50" s="6" t="s">
        <v>75</v>
      </c>
      <c r="P50" s="39"/>
      <c r="Q50" s="11" t="e">
        <f t="shared" si="18"/>
        <v>#DIV/0!</v>
      </c>
      <c r="R50" s="39"/>
      <c r="S50" s="11">
        <f t="shared" si="13"/>
        <v>0</v>
      </c>
      <c r="T50" s="1">
        <v>232</v>
      </c>
      <c r="U50" s="4">
        <f t="shared" si="14"/>
        <v>0.34887218045112783</v>
      </c>
      <c r="V50" s="6" t="s">
        <v>75</v>
      </c>
      <c r="W50" s="39"/>
      <c r="X50" s="11" t="e">
        <f t="shared" si="19"/>
        <v>#DIV/0!</v>
      </c>
      <c r="Y50" s="39"/>
      <c r="Z50" s="11">
        <f t="shared" si="15"/>
        <v>0</v>
      </c>
      <c r="AA50" s="1">
        <v>293</v>
      </c>
      <c r="AB50" s="4">
        <f t="shared" si="16"/>
        <v>0.4406015037593985</v>
      </c>
    </row>
    <row r="51" spans="1:28" ht="12.75">
      <c r="A51" s="6" t="s">
        <v>76</v>
      </c>
      <c r="B51" s="6" t="s">
        <v>77</v>
      </c>
      <c r="C51" s="6" t="s">
        <v>21</v>
      </c>
      <c r="D51" s="6"/>
      <c r="E51" s="78">
        <v>302</v>
      </c>
      <c r="F51" s="78">
        <v>339</v>
      </c>
      <c r="G51" s="2">
        <f t="shared" si="10"/>
        <v>641</v>
      </c>
      <c r="H51" s="6" t="s">
        <v>76</v>
      </c>
      <c r="I51" s="39"/>
      <c r="J51" s="11">
        <f t="shared" si="17"/>
        <v>0</v>
      </c>
      <c r="K51" s="39"/>
      <c r="L51" s="11">
        <f t="shared" si="11"/>
        <v>0</v>
      </c>
      <c r="M51" s="1">
        <v>78</v>
      </c>
      <c r="N51" s="4">
        <f t="shared" si="12"/>
        <v>0.12168486739469579</v>
      </c>
      <c r="O51" s="6" t="s">
        <v>76</v>
      </c>
      <c r="P51" s="39"/>
      <c r="Q51" s="11" t="e">
        <f t="shared" si="18"/>
        <v>#DIV/0!</v>
      </c>
      <c r="R51" s="39"/>
      <c r="S51" s="11">
        <f t="shared" si="13"/>
        <v>0</v>
      </c>
      <c r="T51" s="1">
        <v>191</v>
      </c>
      <c r="U51" s="4">
        <f t="shared" si="14"/>
        <v>0.29797191887675506</v>
      </c>
      <c r="V51" s="6" t="s">
        <v>76</v>
      </c>
      <c r="W51" s="39"/>
      <c r="X51" s="11" t="e">
        <f t="shared" si="19"/>
        <v>#DIV/0!</v>
      </c>
      <c r="Y51" s="39"/>
      <c r="Z51" s="11">
        <f t="shared" si="15"/>
        <v>0</v>
      </c>
      <c r="AA51" s="1">
        <v>237</v>
      </c>
      <c r="AB51" s="4">
        <f t="shared" si="16"/>
        <v>0.36973478939157567</v>
      </c>
    </row>
    <row r="52" spans="1:28" ht="12.75">
      <c r="A52" s="6" t="s">
        <v>78</v>
      </c>
      <c r="B52" s="6" t="s">
        <v>77</v>
      </c>
      <c r="C52" s="6" t="s">
        <v>21</v>
      </c>
      <c r="D52" s="6"/>
      <c r="E52" s="78">
        <v>323</v>
      </c>
      <c r="F52" s="78">
        <v>385</v>
      </c>
      <c r="G52" s="2">
        <f t="shared" si="10"/>
        <v>708</v>
      </c>
      <c r="H52" s="6" t="s">
        <v>78</v>
      </c>
      <c r="I52" s="39"/>
      <c r="J52" s="11">
        <f t="shared" si="17"/>
        <v>0</v>
      </c>
      <c r="K52" s="39"/>
      <c r="L52" s="11">
        <f t="shared" si="11"/>
        <v>0</v>
      </c>
      <c r="M52" s="1">
        <v>93</v>
      </c>
      <c r="N52" s="4">
        <f t="shared" si="12"/>
        <v>0.13135593220338984</v>
      </c>
      <c r="O52" s="6" t="s">
        <v>78</v>
      </c>
      <c r="P52" s="39"/>
      <c r="Q52" s="11" t="e">
        <f t="shared" si="18"/>
        <v>#DIV/0!</v>
      </c>
      <c r="R52" s="39"/>
      <c r="S52" s="11">
        <f t="shared" si="13"/>
        <v>0</v>
      </c>
      <c r="T52" s="1">
        <v>242</v>
      </c>
      <c r="U52" s="4">
        <f t="shared" si="14"/>
        <v>0.3418079096045198</v>
      </c>
      <c r="V52" s="6" t="s">
        <v>78</v>
      </c>
      <c r="W52" s="39"/>
      <c r="X52" s="11" t="e">
        <f t="shared" si="19"/>
        <v>#DIV/0!</v>
      </c>
      <c r="Y52" s="39"/>
      <c r="Z52" s="11">
        <f t="shared" si="15"/>
        <v>0</v>
      </c>
      <c r="AA52" s="1">
        <v>295</v>
      </c>
      <c r="AB52" s="4">
        <f t="shared" si="16"/>
        <v>0.4166666666666667</v>
      </c>
    </row>
    <row r="53" spans="1:28" ht="12.75">
      <c r="A53" s="6" t="s">
        <v>79</v>
      </c>
      <c r="B53" s="6" t="s">
        <v>80</v>
      </c>
      <c r="C53" s="6" t="s">
        <v>81</v>
      </c>
      <c r="D53" s="6"/>
      <c r="E53" s="78">
        <v>377</v>
      </c>
      <c r="F53" s="78">
        <v>446</v>
      </c>
      <c r="G53" s="2">
        <f t="shared" si="10"/>
        <v>823</v>
      </c>
      <c r="H53" s="6" t="s">
        <v>79</v>
      </c>
      <c r="I53" s="39"/>
      <c r="J53" s="11">
        <f t="shared" si="17"/>
        <v>0</v>
      </c>
      <c r="K53" s="39"/>
      <c r="L53" s="11">
        <f t="shared" si="11"/>
        <v>0</v>
      </c>
      <c r="M53" s="1">
        <v>114</v>
      </c>
      <c r="N53" s="4">
        <f t="shared" si="12"/>
        <v>0.1385176184690158</v>
      </c>
      <c r="O53" s="6" t="s">
        <v>79</v>
      </c>
      <c r="P53" s="39"/>
      <c r="Q53" s="11" t="e">
        <f t="shared" si="18"/>
        <v>#DIV/0!</v>
      </c>
      <c r="R53" s="39"/>
      <c r="S53" s="11">
        <f t="shared" si="13"/>
        <v>0</v>
      </c>
      <c r="T53" s="1">
        <v>254</v>
      </c>
      <c r="U53" s="4">
        <f t="shared" si="14"/>
        <v>0.3086269744835966</v>
      </c>
      <c r="V53" s="6" t="s">
        <v>79</v>
      </c>
      <c r="W53" s="39"/>
      <c r="X53" s="11" t="e">
        <f t="shared" si="19"/>
        <v>#DIV/0!</v>
      </c>
      <c r="Y53" s="39"/>
      <c r="Z53" s="11">
        <f t="shared" si="15"/>
        <v>0</v>
      </c>
      <c r="AA53" s="1">
        <v>313</v>
      </c>
      <c r="AB53" s="4">
        <f t="shared" si="16"/>
        <v>0.38031591737545567</v>
      </c>
    </row>
    <row r="54" spans="1:28" ht="12.75">
      <c r="A54" s="6" t="s">
        <v>82</v>
      </c>
      <c r="B54" s="6" t="s">
        <v>80</v>
      </c>
      <c r="C54" s="6" t="s">
        <v>81</v>
      </c>
      <c r="D54" s="6"/>
      <c r="E54" s="78">
        <v>368</v>
      </c>
      <c r="F54" s="78">
        <v>434</v>
      </c>
      <c r="G54" s="2">
        <f t="shared" si="10"/>
        <v>802</v>
      </c>
      <c r="H54" s="6" t="s">
        <v>82</v>
      </c>
      <c r="I54" s="39"/>
      <c r="J54" s="11">
        <f t="shared" si="17"/>
        <v>0</v>
      </c>
      <c r="K54" s="39"/>
      <c r="L54" s="11">
        <f t="shared" si="11"/>
        <v>0</v>
      </c>
      <c r="M54" s="1">
        <v>91</v>
      </c>
      <c r="N54" s="4">
        <f t="shared" si="12"/>
        <v>0.11346633416458853</v>
      </c>
      <c r="O54" s="6" t="s">
        <v>82</v>
      </c>
      <c r="P54" s="39"/>
      <c r="Q54" s="11" t="e">
        <f t="shared" si="18"/>
        <v>#DIV/0!</v>
      </c>
      <c r="R54" s="39"/>
      <c r="S54" s="11">
        <f t="shared" si="13"/>
        <v>0</v>
      </c>
      <c r="T54" s="1">
        <v>247</v>
      </c>
      <c r="U54" s="4">
        <f t="shared" si="14"/>
        <v>0.30798004987531175</v>
      </c>
      <c r="V54" s="6" t="s">
        <v>82</v>
      </c>
      <c r="W54" s="39"/>
      <c r="X54" s="11" t="e">
        <f t="shared" si="19"/>
        <v>#DIV/0!</v>
      </c>
      <c r="Y54" s="39"/>
      <c r="Z54" s="11">
        <f t="shared" si="15"/>
        <v>0</v>
      </c>
      <c r="AA54" s="1">
        <v>299</v>
      </c>
      <c r="AB54" s="4">
        <f t="shared" si="16"/>
        <v>0.37281795511221943</v>
      </c>
    </row>
    <row r="55" spans="1:28" ht="12.75">
      <c r="A55" s="6" t="s">
        <v>83</v>
      </c>
      <c r="B55" s="6" t="s">
        <v>80</v>
      </c>
      <c r="C55" s="6" t="s">
        <v>81</v>
      </c>
      <c r="D55" s="6"/>
      <c r="E55" s="78">
        <v>488</v>
      </c>
      <c r="F55" s="78">
        <v>516</v>
      </c>
      <c r="G55" s="2">
        <f t="shared" si="10"/>
        <v>1004</v>
      </c>
      <c r="H55" s="6" t="s">
        <v>83</v>
      </c>
      <c r="I55" s="39"/>
      <c r="J55" s="11">
        <f t="shared" si="17"/>
        <v>0</v>
      </c>
      <c r="K55" s="39"/>
      <c r="L55" s="11">
        <f t="shared" si="11"/>
        <v>0</v>
      </c>
      <c r="M55" s="1">
        <v>128</v>
      </c>
      <c r="N55" s="4">
        <f t="shared" si="12"/>
        <v>0.12749003984063745</v>
      </c>
      <c r="O55" s="6" t="s">
        <v>83</v>
      </c>
      <c r="P55" s="39"/>
      <c r="Q55" s="11" t="e">
        <f t="shared" si="18"/>
        <v>#DIV/0!</v>
      </c>
      <c r="R55" s="39"/>
      <c r="S55" s="11">
        <f t="shared" si="13"/>
        <v>0</v>
      </c>
      <c r="T55" s="1">
        <v>364</v>
      </c>
      <c r="U55" s="4">
        <f t="shared" si="14"/>
        <v>0.36254980079681276</v>
      </c>
      <c r="V55" s="6" t="s">
        <v>83</v>
      </c>
      <c r="W55" s="39"/>
      <c r="X55" s="11" t="e">
        <f t="shared" si="19"/>
        <v>#DIV/0!</v>
      </c>
      <c r="Y55" s="39"/>
      <c r="Z55" s="11">
        <f t="shared" si="15"/>
        <v>0</v>
      </c>
      <c r="AA55" s="1">
        <v>455</v>
      </c>
      <c r="AB55" s="4">
        <f t="shared" si="16"/>
        <v>0.4531872509960159</v>
      </c>
    </row>
    <row r="56" spans="1:28" ht="12.75">
      <c r="A56" s="6" t="s">
        <v>84</v>
      </c>
      <c r="B56" s="6" t="s">
        <v>80</v>
      </c>
      <c r="C56" s="6" t="s">
        <v>81</v>
      </c>
      <c r="D56" s="6"/>
      <c r="E56" s="78">
        <v>326</v>
      </c>
      <c r="F56" s="78">
        <v>393</v>
      </c>
      <c r="G56" s="2">
        <f t="shared" si="10"/>
        <v>719</v>
      </c>
      <c r="H56" s="6" t="s">
        <v>84</v>
      </c>
      <c r="I56" s="39"/>
      <c r="J56" s="11">
        <f t="shared" si="17"/>
        <v>0</v>
      </c>
      <c r="K56" s="39"/>
      <c r="L56" s="11">
        <f t="shared" si="11"/>
        <v>0</v>
      </c>
      <c r="M56" s="1">
        <v>99</v>
      </c>
      <c r="N56" s="4">
        <f t="shared" si="12"/>
        <v>0.1376912378303199</v>
      </c>
      <c r="O56" s="6" t="s">
        <v>84</v>
      </c>
      <c r="P56" s="39"/>
      <c r="Q56" s="11" t="e">
        <f t="shared" si="18"/>
        <v>#DIV/0!</v>
      </c>
      <c r="R56" s="39"/>
      <c r="S56" s="11">
        <f t="shared" si="13"/>
        <v>0</v>
      </c>
      <c r="T56" s="1">
        <v>231</v>
      </c>
      <c r="U56" s="4">
        <f t="shared" si="14"/>
        <v>0.32127955493741306</v>
      </c>
      <c r="V56" s="6" t="s">
        <v>84</v>
      </c>
      <c r="W56" s="39"/>
      <c r="X56" s="11" t="e">
        <f t="shared" si="19"/>
        <v>#DIV/0!</v>
      </c>
      <c r="Y56" s="39"/>
      <c r="Z56" s="11">
        <f t="shared" si="15"/>
        <v>0</v>
      </c>
      <c r="AA56" s="1">
        <v>279</v>
      </c>
      <c r="AB56" s="4">
        <f t="shared" si="16"/>
        <v>0.38803894297635605</v>
      </c>
    </row>
    <row r="57" spans="1:28" ht="13.5" thickBot="1">
      <c r="A57" s="6" t="s">
        <v>85</v>
      </c>
      <c r="B57" s="6" t="s">
        <v>80</v>
      </c>
      <c r="C57" s="6" t="s">
        <v>81</v>
      </c>
      <c r="D57" s="6"/>
      <c r="E57" s="78">
        <v>459</v>
      </c>
      <c r="F57" s="78">
        <v>497</v>
      </c>
      <c r="G57" s="2">
        <f t="shared" si="10"/>
        <v>956</v>
      </c>
      <c r="H57" s="6">
        <v>49</v>
      </c>
      <c r="I57" s="39"/>
      <c r="J57" s="11" t="e">
        <f>(I57/#REF!)</f>
        <v>#REF!</v>
      </c>
      <c r="K57" s="39"/>
      <c r="L57" s="11">
        <f t="shared" si="11"/>
        <v>0</v>
      </c>
      <c r="M57" s="1">
        <v>94</v>
      </c>
      <c r="N57" s="4">
        <f t="shared" si="12"/>
        <v>0.09832635983263599</v>
      </c>
      <c r="O57" s="6" t="s">
        <v>85</v>
      </c>
      <c r="P57" s="39"/>
      <c r="Q57" s="11" t="e">
        <f>(P57/#REF!)</f>
        <v>#REF!</v>
      </c>
      <c r="R57" s="39"/>
      <c r="S57" s="11">
        <f t="shared" si="13"/>
        <v>0</v>
      </c>
      <c r="T57" s="1">
        <v>281</v>
      </c>
      <c r="U57" s="4">
        <f t="shared" si="14"/>
        <v>0.2939330543933054</v>
      </c>
      <c r="V57" s="6" t="s">
        <v>85</v>
      </c>
      <c r="W57" s="39"/>
      <c r="X57" s="11" t="e">
        <f>(W57/#REF!)</f>
        <v>#REF!</v>
      </c>
      <c r="Y57" s="39"/>
      <c r="Z57" s="11">
        <f t="shared" si="15"/>
        <v>0</v>
      </c>
      <c r="AA57" s="1">
        <v>356</v>
      </c>
      <c r="AB57" s="4">
        <f t="shared" si="16"/>
        <v>0.3723849372384937</v>
      </c>
    </row>
    <row r="58" spans="1:28" ht="13.5" thickBot="1">
      <c r="A58" s="6"/>
      <c r="B58" s="6"/>
      <c r="C58" s="41" t="s">
        <v>86</v>
      </c>
      <c r="D58" s="6"/>
      <c r="E58" s="3">
        <f>SUM(E9:E57)</f>
        <v>17171</v>
      </c>
      <c r="F58" s="3">
        <f>SUM(F9:F57)</f>
        <v>19651</v>
      </c>
      <c r="G58" s="3">
        <f>SUM(G9:G57)</f>
        <v>36822</v>
      </c>
      <c r="I58" s="12">
        <f>SUM(I9:I57)</f>
        <v>0</v>
      </c>
      <c r="J58" s="13">
        <f>(I58/E58)</f>
        <v>0</v>
      </c>
      <c r="K58" s="14">
        <f>SUM(K9:K57)</f>
        <v>0</v>
      </c>
      <c r="L58" s="13">
        <f t="shared" si="11"/>
        <v>0</v>
      </c>
      <c r="M58" s="40">
        <f>SUM(M9:M57)</f>
        <v>4557</v>
      </c>
      <c r="N58" s="5">
        <f t="shared" si="12"/>
        <v>0.12375753625549943</v>
      </c>
      <c r="O58" s="6"/>
      <c r="P58" s="12">
        <f>SUM(P9:P57)</f>
        <v>0</v>
      </c>
      <c r="Q58" s="13" t="e">
        <f>(P58/L58)</f>
        <v>#DIV/0!</v>
      </c>
      <c r="R58" s="14">
        <f>SUM(R9:R57)</f>
        <v>0</v>
      </c>
      <c r="S58" s="13">
        <f t="shared" si="13"/>
        <v>0</v>
      </c>
      <c r="T58" s="40">
        <f>SUM(T9:T57)</f>
        <v>11638</v>
      </c>
      <c r="U58" s="44">
        <f t="shared" si="14"/>
        <v>0.31606105045896477</v>
      </c>
      <c r="V58" s="6"/>
      <c r="W58" s="12">
        <f>SUM(W9:W57)</f>
        <v>0</v>
      </c>
      <c r="X58" s="13" t="e">
        <f>(W58/S58)</f>
        <v>#DIV/0!</v>
      </c>
      <c r="Y58" s="14">
        <f>SUM(Y9:Y57)</f>
        <v>0</v>
      </c>
      <c r="Z58" s="13">
        <f t="shared" si="15"/>
        <v>0</v>
      </c>
      <c r="AA58" s="40">
        <f>SUM(AA9:AA57)</f>
        <v>14427</v>
      </c>
      <c r="AB58" s="44">
        <f t="shared" si="16"/>
        <v>0.39180381293791755</v>
      </c>
    </row>
    <row r="59" ht="12.75">
      <c r="H59" s="6"/>
    </row>
    <row r="60" spans="11:27" ht="12.75">
      <c r="K60" s="8" t="str">
        <f>$G$4</f>
        <v>Sezioni scrutinate</v>
      </c>
      <c r="L60" s="8"/>
      <c r="M60" s="9">
        <f>COUNTIF($M$9:$M$57,"&lt;&gt;0")</f>
        <v>49</v>
      </c>
      <c r="R60" s="8" t="str">
        <f>$G$4</f>
        <v>Sezioni scrutinate</v>
      </c>
      <c r="S60" s="8"/>
      <c r="T60" s="9">
        <f>COUNTIF($T$9:$T$57,"&lt;&gt;0")</f>
        <v>49</v>
      </c>
      <c r="Y60" s="8" t="str">
        <f>$G$4</f>
        <v>Sezioni scrutinate</v>
      </c>
      <c r="Z60" s="8"/>
      <c r="AA60" s="9">
        <f>COUNTIF($AA$9:$AA$57,"&lt;&gt;0")</f>
        <v>49</v>
      </c>
    </row>
    <row r="61" spans="11:27" ht="12.75">
      <c r="K61" s="8" t="s">
        <v>94</v>
      </c>
      <c r="L61" s="8"/>
      <c r="M61" s="10">
        <f>$I$4</f>
        <v>49</v>
      </c>
      <c r="R61" s="8" t="s">
        <v>94</v>
      </c>
      <c r="S61" s="8"/>
      <c r="T61" s="10">
        <f>$I$4</f>
        <v>49</v>
      </c>
      <c r="Y61" s="8" t="s">
        <v>94</v>
      </c>
      <c r="Z61" s="8"/>
      <c r="AA61" s="10">
        <f>$I$4</f>
        <v>49</v>
      </c>
    </row>
  </sheetData>
  <sheetProtection password="8351" sheet="1" objects="1" scenarios="1"/>
  <mergeCells count="4">
    <mergeCell ref="I6:N6"/>
    <mergeCell ref="P6:U6"/>
    <mergeCell ref="W6:AB6"/>
    <mergeCell ref="F2:G2"/>
  </mergeCells>
  <printOptions gridLines="1" horizontalCentered="1" verticalCentered="1"/>
  <pageMargins left="0.7874015748031497" right="0.7874015748031497" top="0.984251968503937" bottom="0.6299212598425197" header="0.5118110236220472" footer="0.5118110236220472"/>
  <pageSetup fitToHeight="1" fitToWidth="1" horizontalDpi="600" verticalDpi="600" orientation="landscape" paperSize="8" scale="42" r:id="rId2"/>
  <headerFooter alignWithMargins="0">
    <oddHeader>&amp;LComune di Vercelli&amp;RCentro Elaborazione Dati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2:AB61"/>
  <sheetViews>
    <sheetView zoomScalePageLayoutView="0" workbookViewId="0" topLeftCell="O16">
      <selection activeCell="AA58" sqref="AA58"/>
    </sheetView>
  </sheetViews>
  <sheetFormatPr defaultColWidth="8.8515625" defaultRowHeight="12.75"/>
  <cols>
    <col min="1" max="1" width="4.57421875" style="7" customWidth="1"/>
    <col min="2" max="2" width="36.28125" style="7" customWidth="1"/>
    <col min="3" max="3" width="24.57421875" style="7" customWidth="1"/>
    <col min="4" max="4" width="4.7109375" style="7" customWidth="1"/>
    <col min="5" max="5" width="14.421875" style="23" customWidth="1"/>
    <col min="6" max="7" width="12.140625" style="23" customWidth="1"/>
    <col min="8" max="8" width="7.140625" style="7" customWidth="1"/>
    <col min="9" max="14" width="10.28125" style="7" customWidth="1"/>
    <col min="15" max="15" width="4.7109375" style="7" customWidth="1"/>
    <col min="16" max="21" width="10.57421875" style="7" customWidth="1"/>
    <col min="22" max="22" width="5.8515625" style="7" customWidth="1"/>
    <col min="23" max="27" width="10.28125" style="7" customWidth="1"/>
    <col min="28" max="28" width="10.57421875" style="7" customWidth="1"/>
    <col min="29" max="16384" width="8.8515625" style="7" customWidth="1"/>
  </cols>
  <sheetData>
    <row r="1" ht="12.75"/>
    <row r="2" spans="5:11" ht="12.75">
      <c r="E2" s="15" t="s">
        <v>115</v>
      </c>
      <c r="F2" s="84" t="s">
        <v>108</v>
      </c>
      <c r="G2" s="84"/>
      <c r="H2" s="17" t="s">
        <v>91</v>
      </c>
      <c r="I2" s="18">
        <v>0.5104166666666666</v>
      </c>
      <c r="J2" s="18">
        <v>0.8020833333333334</v>
      </c>
      <c r="K2" s="18">
        <v>0.9270833333333334</v>
      </c>
    </row>
    <row r="3" spans="2:11" ht="12.75">
      <c r="B3" s="19"/>
      <c r="C3" s="20"/>
      <c r="D3" s="20"/>
      <c r="E3" s="79" t="s">
        <v>113</v>
      </c>
      <c r="F3" s="16"/>
      <c r="G3" s="21" t="s">
        <v>92</v>
      </c>
      <c r="H3" s="17"/>
      <c r="I3" s="17"/>
      <c r="J3" s="17" t="s">
        <v>93</v>
      </c>
      <c r="K3" s="17"/>
    </row>
    <row r="4" spans="2:11" ht="12.75">
      <c r="B4" s="19"/>
      <c r="C4" s="20"/>
      <c r="D4" s="20"/>
      <c r="E4" s="22" t="s">
        <v>112</v>
      </c>
      <c r="F4" s="16"/>
      <c r="G4" s="21" t="s">
        <v>98</v>
      </c>
      <c r="H4" s="17"/>
      <c r="I4" s="17">
        <v>49</v>
      </c>
      <c r="J4" s="42"/>
      <c r="K4" s="43"/>
    </row>
    <row r="5" ht="13.5" thickBot="1"/>
    <row r="6" spans="3:28" ht="13.5" thickBot="1">
      <c r="C6" s="24">
        <f ca="1">NOW()</f>
        <v>40706.928360185186</v>
      </c>
      <c r="I6" s="81" t="str">
        <f>$E$2&amp;" del "&amp;$E$3&amp;" "&amp;$E$4&amp;"   "&amp;$F$2&amp;"   "&amp;$H$2&amp;" "&amp;TEXT(I2,"h.mm")</f>
        <v>Referendum N. 3 del 12 - 13 Giugno 2011   Affluenze Domenica   ore 12.15</v>
      </c>
      <c r="J6" s="82"/>
      <c r="K6" s="82"/>
      <c r="L6" s="82"/>
      <c r="M6" s="82"/>
      <c r="N6" s="83"/>
      <c r="O6" s="6"/>
      <c r="P6" s="81" t="str">
        <f>$E$2&amp;" del "&amp;$E$3&amp;" "&amp;$E$4&amp;"   "&amp;$F$2&amp;"   "&amp;$H$2&amp;" "&amp;TEXT(J2,"h.mm")</f>
        <v>Referendum N. 3 del 12 - 13 Giugno 2011   Affluenze Domenica   ore 19.15</v>
      </c>
      <c r="Q6" s="82"/>
      <c r="R6" s="82"/>
      <c r="S6" s="82"/>
      <c r="T6" s="82"/>
      <c r="U6" s="83"/>
      <c r="V6" s="6"/>
      <c r="W6" s="81" t="str">
        <f>$E$2&amp;" del "&amp;$E$3&amp;" "&amp;$E$4&amp;"   "&amp;$F$2&amp;"   "&amp;$H$2&amp;" "&amp;TEXT(K2,"h.mm")</f>
        <v>Referendum N. 3 del 12 - 13 Giugno 2011   Affluenze Domenica   ore 22.15</v>
      </c>
      <c r="X6" s="82"/>
      <c r="Y6" s="82"/>
      <c r="Z6" s="82"/>
      <c r="AA6" s="82"/>
      <c r="AB6" s="83"/>
    </row>
    <row r="7" spans="5:28" ht="12.75">
      <c r="E7" s="25" t="s">
        <v>0</v>
      </c>
      <c r="F7" s="26" t="s">
        <v>0</v>
      </c>
      <c r="G7" s="26" t="s">
        <v>0</v>
      </c>
      <c r="I7" s="27" t="s">
        <v>87</v>
      </c>
      <c r="J7" s="28" t="s">
        <v>88</v>
      </c>
      <c r="K7" s="28" t="s">
        <v>87</v>
      </c>
      <c r="L7" s="28" t="s">
        <v>88</v>
      </c>
      <c r="M7" s="29" t="s">
        <v>87</v>
      </c>
      <c r="N7" s="30" t="s">
        <v>88</v>
      </c>
      <c r="O7" s="6"/>
      <c r="P7" s="27" t="s">
        <v>87</v>
      </c>
      <c r="Q7" s="28" t="s">
        <v>88</v>
      </c>
      <c r="R7" s="28" t="s">
        <v>87</v>
      </c>
      <c r="S7" s="28" t="s">
        <v>88</v>
      </c>
      <c r="T7" s="29" t="s">
        <v>87</v>
      </c>
      <c r="U7" s="30" t="s">
        <v>88</v>
      </c>
      <c r="V7" s="6"/>
      <c r="W7" s="27" t="s">
        <v>87</v>
      </c>
      <c r="X7" s="28" t="s">
        <v>88</v>
      </c>
      <c r="Y7" s="28" t="s">
        <v>87</v>
      </c>
      <c r="Z7" s="28" t="s">
        <v>88</v>
      </c>
      <c r="AA7" s="29" t="s">
        <v>87</v>
      </c>
      <c r="AB7" s="30" t="s">
        <v>88</v>
      </c>
    </row>
    <row r="8" spans="1:28" ht="13.5" thickBot="1">
      <c r="A8" s="31" t="s">
        <v>1</v>
      </c>
      <c r="B8" s="31" t="s">
        <v>2</v>
      </c>
      <c r="C8" s="31" t="s">
        <v>3</v>
      </c>
      <c r="D8" s="31" t="s">
        <v>4</v>
      </c>
      <c r="E8" s="32" t="s">
        <v>5</v>
      </c>
      <c r="F8" s="33" t="s">
        <v>100</v>
      </c>
      <c r="G8" s="33" t="s">
        <v>6</v>
      </c>
      <c r="H8" s="31" t="s">
        <v>1</v>
      </c>
      <c r="I8" s="34" t="s">
        <v>5</v>
      </c>
      <c r="J8" s="35" t="s">
        <v>5</v>
      </c>
      <c r="K8" s="35" t="s">
        <v>100</v>
      </c>
      <c r="L8" s="35" t="s">
        <v>100</v>
      </c>
      <c r="M8" s="36" t="s">
        <v>6</v>
      </c>
      <c r="N8" s="37" t="s">
        <v>6</v>
      </c>
      <c r="O8" s="31" t="s">
        <v>1</v>
      </c>
      <c r="P8" s="34" t="s">
        <v>5</v>
      </c>
      <c r="Q8" s="35" t="s">
        <v>5</v>
      </c>
      <c r="R8" s="35" t="s">
        <v>100</v>
      </c>
      <c r="S8" s="35" t="s">
        <v>100</v>
      </c>
      <c r="T8" s="36" t="s">
        <v>6</v>
      </c>
      <c r="U8" s="37" t="s">
        <v>6</v>
      </c>
      <c r="V8" s="31" t="s">
        <v>1</v>
      </c>
      <c r="W8" s="34" t="s">
        <v>5</v>
      </c>
      <c r="X8" s="35" t="s">
        <v>5</v>
      </c>
      <c r="Y8" s="35" t="s">
        <v>100</v>
      </c>
      <c r="Z8" s="35" t="s">
        <v>100</v>
      </c>
      <c r="AA8" s="36" t="s">
        <v>6</v>
      </c>
      <c r="AB8" s="37" t="s">
        <v>6</v>
      </c>
    </row>
    <row r="9" spans="1:28" ht="12.75">
      <c r="A9" s="6" t="s">
        <v>7</v>
      </c>
      <c r="B9" s="6" t="s">
        <v>8</v>
      </c>
      <c r="C9" s="38" t="s">
        <v>9</v>
      </c>
      <c r="D9" s="6"/>
      <c r="E9" s="78">
        <v>382</v>
      </c>
      <c r="F9" s="78">
        <v>442</v>
      </c>
      <c r="G9" s="2">
        <f aca="true" t="shared" si="0" ref="G9:G40">SUM(E9:F9)</f>
        <v>824</v>
      </c>
      <c r="H9" s="6" t="s">
        <v>7</v>
      </c>
      <c r="I9" s="39"/>
      <c r="J9" s="11">
        <f aca="true" t="shared" si="1" ref="J9:J42">(I9/E9)</f>
        <v>0</v>
      </c>
      <c r="K9" s="39"/>
      <c r="L9" s="11">
        <f aca="true" t="shared" si="2" ref="L9:L40">(K9/F9)</f>
        <v>0</v>
      </c>
      <c r="M9" s="1">
        <v>108</v>
      </c>
      <c r="N9" s="4">
        <f aca="true" t="shared" si="3" ref="N9:N40">(M9/G9)</f>
        <v>0.13106796116504854</v>
      </c>
      <c r="O9" s="6" t="s">
        <v>7</v>
      </c>
      <c r="P9" s="39"/>
      <c r="Q9" s="11" t="e">
        <f aca="true" t="shared" si="4" ref="Q9:Q42">(P9/L9)</f>
        <v>#DIV/0!</v>
      </c>
      <c r="R9" s="39"/>
      <c r="S9" s="11">
        <f aca="true" t="shared" si="5" ref="S9:S40">(R9/M9)</f>
        <v>0</v>
      </c>
      <c r="T9" s="1">
        <v>252</v>
      </c>
      <c r="U9" s="4">
        <f aca="true" t="shared" si="6" ref="U9:U40">(T9/G9)</f>
        <v>0.3058252427184466</v>
      </c>
      <c r="V9" s="6" t="s">
        <v>7</v>
      </c>
      <c r="W9" s="39"/>
      <c r="X9" s="11" t="e">
        <f aca="true" t="shared" si="7" ref="X9:X42">(W9/S9)</f>
        <v>#DIV/0!</v>
      </c>
      <c r="Y9" s="39"/>
      <c r="Z9" s="11">
        <f aca="true" t="shared" si="8" ref="Z9:Z40">(Y9/T9)</f>
        <v>0</v>
      </c>
      <c r="AA9" s="1">
        <v>208</v>
      </c>
      <c r="AB9" s="4">
        <f aca="true" t="shared" si="9" ref="AB9:AB40">(AA9/G9)</f>
        <v>0.2524271844660194</v>
      </c>
    </row>
    <row r="10" spans="1:28" ht="12.75">
      <c r="A10" s="6" t="s">
        <v>10</v>
      </c>
      <c r="B10" s="6" t="s">
        <v>8</v>
      </c>
      <c r="C10" s="38" t="s">
        <v>9</v>
      </c>
      <c r="D10" s="6"/>
      <c r="E10" s="78">
        <v>278</v>
      </c>
      <c r="F10" s="78">
        <v>451</v>
      </c>
      <c r="G10" s="2">
        <f t="shared" si="0"/>
        <v>729</v>
      </c>
      <c r="H10" s="6" t="s">
        <v>10</v>
      </c>
      <c r="I10" s="39"/>
      <c r="J10" s="11">
        <f t="shared" si="1"/>
        <v>0</v>
      </c>
      <c r="K10" s="39"/>
      <c r="L10" s="11">
        <f t="shared" si="2"/>
        <v>0</v>
      </c>
      <c r="M10" s="1">
        <v>67</v>
      </c>
      <c r="N10" s="4">
        <f t="shared" si="3"/>
        <v>0.09190672153635117</v>
      </c>
      <c r="O10" s="6" t="s">
        <v>10</v>
      </c>
      <c r="P10" s="39"/>
      <c r="Q10" s="11" t="e">
        <f t="shared" si="4"/>
        <v>#DIV/0!</v>
      </c>
      <c r="R10" s="39"/>
      <c r="S10" s="11">
        <f t="shared" si="5"/>
        <v>0</v>
      </c>
      <c r="T10" s="1">
        <v>186</v>
      </c>
      <c r="U10" s="4">
        <f t="shared" si="6"/>
        <v>0.2551440329218107</v>
      </c>
      <c r="V10" s="6" t="s">
        <v>10</v>
      </c>
      <c r="W10" s="39"/>
      <c r="X10" s="11" t="e">
        <f t="shared" si="7"/>
        <v>#DIV/0!</v>
      </c>
      <c r="Y10" s="39"/>
      <c r="Z10" s="11">
        <f t="shared" si="8"/>
        <v>0</v>
      </c>
      <c r="AA10" s="1">
        <v>233</v>
      </c>
      <c r="AB10" s="4">
        <f t="shared" si="9"/>
        <v>0.3196159122085048</v>
      </c>
    </row>
    <row r="11" spans="1:28" ht="12.75">
      <c r="A11" s="6" t="s">
        <v>11</v>
      </c>
      <c r="B11" s="6" t="s">
        <v>20</v>
      </c>
      <c r="C11" s="6" t="s">
        <v>21</v>
      </c>
      <c r="D11" s="6">
        <v>4</v>
      </c>
      <c r="E11" s="78">
        <v>307</v>
      </c>
      <c r="F11" s="78">
        <v>329</v>
      </c>
      <c r="G11" s="2">
        <f t="shared" si="0"/>
        <v>636</v>
      </c>
      <c r="H11" s="6" t="s">
        <v>11</v>
      </c>
      <c r="I11" s="39"/>
      <c r="J11" s="11">
        <f t="shared" si="1"/>
        <v>0</v>
      </c>
      <c r="K11" s="39"/>
      <c r="L11" s="11">
        <f t="shared" si="2"/>
        <v>0</v>
      </c>
      <c r="M11" s="1">
        <v>71</v>
      </c>
      <c r="N11" s="4">
        <f t="shared" si="3"/>
        <v>0.11163522012578617</v>
      </c>
      <c r="O11" s="6" t="s">
        <v>11</v>
      </c>
      <c r="P11" s="39"/>
      <c r="Q11" s="11" t="e">
        <f t="shared" si="4"/>
        <v>#DIV/0!</v>
      </c>
      <c r="R11" s="39"/>
      <c r="S11" s="11">
        <f t="shared" si="5"/>
        <v>0</v>
      </c>
      <c r="T11" s="1">
        <v>142</v>
      </c>
      <c r="U11" s="4">
        <f t="shared" si="6"/>
        <v>0.22327044025157233</v>
      </c>
      <c r="V11" s="6" t="s">
        <v>11</v>
      </c>
      <c r="W11" s="39"/>
      <c r="X11" s="11" t="e">
        <f t="shared" si="7"/>
        <v>#DIV/0!</v>
      </c>
      <c r="Y11" s="39"/>
      <c r="Z11" s="11">
        <f t="shared" si="8"/>
        <v>0</v>
      </c>
      <c r="AA11" s="1">
        <v>186</v>
      </c>
      <c r="AB11" s="4">
        <f t="shared" si="9"/>
        <v>0.29245283018867924</v>
      </c>
    </row>
    <row r="12" spans="1:28" ht="12.75">
      <c r="A12" s="6" t="s">
        <v>13</v>
      </c>
      <c r="B12" s="6" t="s">
        <v>14</v>
      </c>
      <c r="C12" s="6" t="s">
        <v>15</v>
      </c>
      <c r="D12" s="6">
        <v>48</v>
      </c>
      <c r="E12" s="78">
        <v>335</v>
      </c>
      <c r="F12" s="78">
        <v>399</v>
      </c>
      <c r="G12" s="2">
        <f t="shared" si="0"/>
        <v>734</v>
      </c>
      <c r="H12" s="6" t="s">
        <v>13</v>
      </c>
      <c r="I12" s="39"/>
      <c r="J12" s="11">
        <f t="shared" si="1"/>
        <v>0</v>
      </c>
      <c r="K12" s="39"/>
      <c r="L12" s="11">
        <f t="shared" si="2"/>
        <v>0</v>
      </c>
      <c r="M12" s="1">
        <v>77</v>
      </c>
      <c r="N12" s="4">
        <f t="shared" si="3"/>
        <v>0.10490463215258855</v>
      </c>
      <c r="O12" s="6" t="s">
        <v>13</v>
      </c>
      <c r="P12" s="39"/>
      <c r="Q12" s="11" t="e">
        <f t="shared" si="4"/>
        <v>#DIV/0!</v>
      </c>
      <c r="R12" s="39"/>
      <c r="S12" s="11">
        <f t="shared" si="5"/>
        <v>0</v>
      </c>
      <c r="T12" s="1">
        <v>224</v>
      </c>
      <c r="U12" s="4">
        <f t="shared" si="6"/>
        <v>0.30517711171662126</v>
      </c>
      <c r="V12" s="6" t="s">
        <v>13</v>
      </c>
      <c r="W12" s="39"/>
      <c r="X12" s="11" t="e">
        <f t="shared" si="7"/>
        <v>#DIV/0!</v>
      </c>
      <c r="Y12" s="39"/>
      <c r="Z12" s="11">
        <f t="shared" si="8"/>
        <v>0</v>
      </c>
      <c r="AA12" s="1">
        <v>272</v>
      </c>
      <c r="AB12" s="4">
        <f t="shared" si="9"/>
        <v>0.37057220708446864</v>
      </c>
    </row>
    <row r="13" spans="1:28" ht="12.75">
      <c r="A13" s="6" t="s">
        <v>16</v>
      </c>
      <c r="B13" s="6" t="s">
        <v>14</v>
      </c>
      <c r="C13" s="6" t="s">
        <v>15</v>
      </c>
      <c r="D13" s="6">
        <v>48</v>
      </c>
      <c r="E13" s="78">
        <v>318</v>
      </c>
      <c r="F13" s="78">
        <v>363</v>
      </c>
      <c r="G13" s="2">
        <f t="shared" si="0"/>
        <v>681</v>
      </c>
      <c r="H13" s="6" t="s">
        <v>16</v>
      </c>
      <c r="I13" s="39"/>
      <c r="J13" s="11">
        <f t="shared" si="1"/>
        <v>0</v>
      </c>
      <c r="K13" s="39"/>
      <c r="L13" s="11">
        <f t="shared" si="2"/>
        <v>0</v>
      </c>
      <c r="M13" s="1">
        <v>88</v>
      </c>
      <c r="N13" s="4">
        <f t="shared" si="3"/>
        <v>0.12922173274596183</v>
      </c>
      <c r="O13" s="6" t="s">
        <v>16</v>
      </c>
      <c r="P13" s="39"/>
      <c r="Q13" s="11" t="e">
        <f t="shared" si="4"/>
        <v>#DIV/0!</v>
      </c>
      <c r="R13" s="39"/>
      <c r="S13" s="11">
        <f t="shared" si="5"/>
        <v>0</v>
      </c>
      <c r="T13" s="1">
        <v>218</v>
      </c>
      <c r="U13" s="4">
        <f t="shared" si="6"/>
        <v>0.3201174743024963</v>
      </c>
      <c r="V13" s="6" t="s">
        <v>16</v>
      </c>
      <c r="W13" s="39"/>
      <c r="X13" s="11" t="e">
        <f t="shared" si="7"/>
        <v>#DIV/0!</v>
      </c>
      <c r="Y13" s="39"/>
      <c r="Z13" s="11">
        <f t="shared" si="8"/>
        <v>0</v>
      </c>
      <c r="AA13" s="1">
        <v>271</v>
      </c>
      <c r="AB13" s="4">
        <f t="shared" si="9"/>
        <v>0.39794419970631423</v>
      </c>
    </row>
    <row r="14" spans="1:28" ht="12.75">
      <c r="A14" s="6" t="s">
        <v>17</v>
      </c>
      <c r="B14" s="6" t="s">
        <v>14</v>
      </c>
      <c r="C14" s="6" t="s">
        <v>15</v>
      </c>
      <c r="D14" s="6">
        <v>48</v>
      </c>
      <c r="E14" s="78">
        <v>383</v>
      </c>
      <c r="F14" s="78">
        <v>409</v>
      </c>
      <c r="G14" s="2">
        <f t="shared" si="0"/>
        <v>792</v>
      </c>
      <c r="H14" s="6" t="s">
        <v>17</v>
      </c>
      <c r="I14" s="39"/>
      <c r="J14" s="11">
        <f t="shared" si="1"/>
        <v>0</v>
      </c>
      <c r="K14" s="39"/>
      <c r="L14" s="11">
        <f t="shared" si="2"/>
        <v>0</v>
      </c>
      <c r="M14" s="1">
        <v>96</v>
      </c>
      <c r="N14" s="4">
        <f t="shared" si="3"/>
        <v>0.12121212121212122</v>
      </c>
      <c r="O14" s="6" t="s">
        <v>17</v>
      </c>
      <c r="P14" s="39"/>
      <c r="Q14" s="11" t="e">
        <f t="shared" si="4"/>
        <v>#DIV/0!</v>
      </c>
      <c r="R14" s="39"/>
      <c r="S14" s="11">
        <f t="shared" si="5"/>
        <v>0</v>
      </c>
      <c r="T14" s="1">
        <v>268</v>
      </c>
      <c r="U14" s="4">
        <f t="shared" si="6"/>
        <v>0.3383838383838384</v>
      </c>
      <c r="V14" s="6" t="s">
        <v>17</v>
      </c>
      <c r="W14" s="39"/>
      <c r="X14" s="11" t="e">
        <f t="shared" si="7"/>
        <v>#DIV/0!</v>
      </c>
      <c r="Y14" s="39"/>
      <c r="Z14" s="11">
        <f t="shared" si="8"/>
        <v>0</v>
      </c>
      <c r="AA14" s="1">
        <v>318</v>
      </c>
      <c r="AB14" s="4">
        <f t="shared" si="9"/>
        <v>0.4015151515151515</v>
      </c>
    </row>
    <row r="15" spans="1:28" ht="12.75">
      <c r="A15" s="6" t="s">
        <v>18</v>
      </c>
      <c r="B15" s="6" t="s">
        <v>14</v>
      </c>
      <c r="C15" s="6" t="s">
        <v>15</v>
      </c>
      <c r="D15" s="6">
        <v>48</v>
      </c>
      <c r="E15" s="78">
        <v>345</v>
      </c>
      <c r="F15" s="78">
        <v>391</v>
      </c>
      <c r="G15" s="2">
        <f t="shared" si="0"/>
        <v>736</v>
      </c>
      <c r="H15" s="6" t="s">
        <v>18</v>
      </c>
      <c r="I15" s="39"/>
      <c r="J15" s="11">
        <f t="shared" si="1"/>
        <v>0</v>
      </c>
      <c r="K15" s="39"/>
      <c r="L15" s="11">
        <f t="shared" si="2"/>
        <v>0</v>
      </c>
      <c r="M15" s="1">
        <v>105</v>
      </c>
      <c r="N15" s="4">
        <f t="shared" si="3"/>
        <v>0.14266304347826086</v>
      </c>
      <c r="O15" s="6" t="s">
        <v>18</v>
      </c>
      <c r="P15" s="39"/>
      <c r="Q15" s="11" t="e">
        <f t="shared" si="4"/>
        <v>#DIV/0!</v>
      </c>
      <c r="R15" s="39"/>
      <c r="S15" s="11">
        <f t="shared" si="5"/>
        <v>0</v>
      </c>
      <c r="T15" s="1">
        <v>276</v>
      </c>
      <c r="U15" s="4">
        <f t="shared" si="6"/>
        <v>0.375</v>
      </c>
      <c r="V15" s="6" t="s">
        <v>18</v>
      </c>
      <c r="W15" s="39"/>
      <c r="X15" s="11" t="e">
        <f t="shared" si="7"/>
        <v>#DIV/0!</v>
      </c>
      <c r="Y15" s="39"/>
      <c r="Z15" s="11">
        <f t="shared" si="8"/>
        <v>0</v>
      </c>
      <c r="AA15" s="1">
        <v>330</v>
      </c>
      <c r="AB15" s="4">
        <f t="shared" si="9"/>
        <v>0.4483695652173913</v>
      </c>
    </row>
    <row r="16" spans="1:28" ht="12.75">
      <c r="A16" s="6" t="s">
        <v>19</v>
      </c>
      <c r="B16" s="6" t="s">
        <v>20</v>
      </c>
      <c r="C16" s="6" t="s">
        <v>21</v>
      </c>
      <c r="D16" s="6">
        <v>4</v>
      </c>
      <c r="E16" s="78">
        <v>344</v>
      </c>
      <c r="F16" s="78">
        <v>362</v>
      </c>
      <c r="G16" s="2">
        <f t="shared" si="0"/>
        <v>706</v>
      </c>
      <c r="H16" s="6" t="s">
        <v>19</v>
      </c>
      <c r="I16" s="39"/>
      <c r="J16" s="11">
        <f t="shared" si="1"/>
        <v>0</v>
      </c>
      <c r="K16" s="39"/>
      <c r="L16" s="11">
        <f t="shared" si="2"/>
        <v>0</v>
      </c>
      <c r="M16" s="1">
        <v>95</v>
      </c>
      <c r="N16" s="4">
        <f t="shared" si="3"/>
        <v>0.13456090651558072</v>
      </c>
      <c r="O16" s="6" t="s">
        <v>19</v>
      </c>
      <c r="P16" s="39"/>
      <c r="Q16" s="11" t="e">
        <f t="shared" si="4"/>
        <v>#DIV/0!</v>
      </c>
      <c r="R16" s="39"/>
      <c r="S16" s="11">
        <f t="shared" si="5"/>
        <v>0</v>
      </c>
      <c r="T16" s="1">
        <v>214</v>
      </c>
      <c r="U16" s="4">
        <f t="shared" si="6"/>
        <v>0.3031161473087819</v>
      </c>
      <c r="V16" s="6" t="s">
        <v>19</v>
      </c>
      <c r="W16" s="39"/>
      <c r="X16" s="11" t="e">
        <f t="shared" si="7"/>
        <v>#DIV/0!</v>
      </c>
      <c r="Y16" s="39"/>
      <c r="Z16" s="11">
        <f t="shared" si="8"/>
        <v>0</v>
      </c>
      <c r="AA16" s="1">
        <v>280</v>
      </c>
      <c r="AB16" s="4">
        <f t="shared" si="9"/>
        <v>0.39660056657223797</v>
      </c>
    </row>
    <row r="17" spans="1:28" ht="12.75">
      <c r="A17" s="6" t="s">
        <v>22</v>
      </c>
      <c r="B17" s="6" t="s">
        <v>23</v>
      </c>
      <c r="C17" s="6" t="s">
        <v>24</v>
      </c>
      <c r="D17" s="6" t="s">
        <v>25</v>
      </c>
      <c r="E17" s="78">
        <v>440</v>
      </c>
      <c r="F17" s="78">
        <v>488</v>
      </c>
      <c r="G17" s="2">
        <f t="shared" si="0"/>
        <v>928</v>
      </c>
      <c r="H17" s="6" t="s">
        <v>22</v>
      </c>
      <c r="I17" s="39"/>
      <c r="J17" s="11">
        <f t="shared" si="1"/>
        <v>0</v>
      </c>
      <c r="K17" s="39"/>
      <c r="L17" s="11">
        <f t="shared" si="2"/>
        <v>0</v>
      </c>
      <c r="M17" s="1">
        <v>98</v>
      </c>
      <c r="N17" s="4">
        <f t="shared" si="3"/>
        <v>0.10560344827586207</v>
      </c>
      <c r="O17" s="6" t="s">
        <v>22</v>
      </c>
      <c r="P17" s="39"/>
      <c r="Q17" s="11" t="e">
        <f t="shared" si="4"/>
        <v>#DIV/0!</v>
      </c>
      <c r="R17" s="39"/>
      <c r="S17" s="11">
        <f t="shared" si="5"/>
        <v>0</v>
      </c>
      <c r="T17" s="1">
        <v>252</v>
      </c>
      <c r="U17" s="4">
        <f t="shared" si="6"/>
        <v>0.27155172413793105</v>
      </c>
      <c r="V17" s="6" t="s">
        <v>22</v>
      </c>
      <c r="W17" s="39"/>
      <c r="X17" s="11" t="e">
        <f t="shared" si="7"/>
        <v>#DIV/0!</v>
      </c>
      <c r="Y17" s="39"/>
      <c r="Z17" s="11">
        <f t="shared" si="8"/>
        <v>0</v>
      </c>
      <c r="AA17" s="1">
        <v>335</v>
      </c>
      <c r="AB17" s="4">
        <f t="shared" si="9"/>
        <v>0.3609913793103448</v>
      </c>
    </row>
    <row r="18" spans="1:28" ht="12.75">
      <c r="A18" s="6" t="s">
        <v>26</v>
      </c>
      <c r="B18" s="6" t="s">
        <v>27</v>
      </c>
      <c r="C18" s="6" t="s">
        <v>28</v>
      </c>
      <c r="D18" s="6">
        <v>17</v>
      </c>
      <c r="E18" s="78">
        <v>385</v>
      </c>
      <c r="F18" s="78">
        <v>451</v>
      </c>
      <c r="G18" s="2">
        <f t="shared" si="0"/>
        <v>836</v>
      </c>
      <c r="H18" s="6" t="s">
        <v>26</v>
      </c>
      <c r="I18" s="39"/>
      <c r="J18" s="11">
        <f t="shared" si="1"/>
        <v>0</v>
      </c>
      <c r="K18" s="39"/>
      <c r="L18" s="11">
        <f t="shared" si="2"/>
        <v>0</v>
      </c>
      <c r="M18" s="1">
        <v>115</v>
      </c>
      <c r="N18" s="4">
        <f t="shared" si="3"/>
        <v>0.1375598086124402</v>
      </c>
      <c r="O18" s="6" t="s">
        <v>26</v>
      </c>
      <c r="P18" s="39"/>
      <c r="Q18" s="11" t="e">
        <f t="shared" si="4"/>
        <v>#DIV/0!</v>
      </c>
      <c r="R18" s="39"/>
      <c r="S18" s="11">
        <f t="shared" si="5"/>
        <v>0</v>
      </c>
      <c r="T18" s="1">
        <v>259</v>
      </c>
      <c r="U18" s="4">
        <f t="shared" si="6"/>
        <v>0.30980861244019137</v>
      </c>
      <c r="V18" s="6" t="s">
        <v>26</v>
      </c>
      <c r="W18" s="39"/>
      <c r="X18" s="11" t="e">
        <f t="shared" si="7"/>
        <v>#DIV/0!</v>
      </c>
      <c r="Y18" s="39"/>
      <c r="Z18" s="11">
        <f t="shared" si="8"/>
        <v>0</v>
      </c>
      <c r="AA18" s="1">
        <v>307</v>
      </c>
      <c r="AB18" s="4">
        <f t="shared" si="9"/>
        <v>0.3672248803827751</v>
      </c>
    </row>
    <row r="19" spans="1:28" ht="12.75">
      <c r="A19" s="6" t="s">
        <v>29</v>
      </c>
      <c r="B19" s="6" t="s">
        <v>27</v>
      </c>
      <c r="C19" s="6" t="s">
        <v>28</v>
      </c>
      <c r="D19" s="6">
        <v>17</v>
      </c>
      <c r="E19" s="78">
        <v>351</v>
      </c>
      <c r="F19" s="78">
        <v>465</v>
      </c>
      <c r="G19" s="2">
        <f t="shared" si="0"/>
        <v>816</v>
      </c>
      <c r="H19" s="6" t="s">
        <v>29</v>
      </c>
      <c r="I19" s="39"/>
      <c r="J19" s="11">
        <f t="shared" si="1"/>
        <v>0</v>
      </c>
      <c r="K19" s="39"/>
      <c r="L19" s="11">
        <f t="shared" si="2"/>
        <v>0</v>
      </c>
      <c r="M19" s="1">
        <v>100</v>
      </c>
      <c r="N19" s="4">
        <f t="shared" si="3"/>
        <v>0.12254901960784313</v>
      </c>
      <c r="O19" s="6" t="s">
        <v>29</v>
      </c>
      <c r="P19" s="39"/>
      <c r="Q19" s="11" t="e">
        <f t="shared" si="4"/>
        <v>#DIV/0!</v>
      </c>
      <c r="R19" s="39"/>
      <c r="S19" s="11">
        <f t="shared" si="5"/>
        <v>0</v>
      </c>
      <c r="T19" s="1">
        <v>223</v>
      </c>
      <c r="U19" s="4">
        <f t="shared" si="6"/>
        <v>0.27328431372549017</v>
      </c>
      <c r="V19" s="6" t="s">
        <v>29</v>
      </c>
      <c r="W19" s="39"/>
      <c r="X19" s="11" t="e">
        <f t="shared" si="7"/>
        <v>#DIV/0!</v>
      </c>
      <c r="Y19" s="39"/>
      <c r="Z19" s="11">
        <f t="shared" si="8"/>
        <v>0</v>
      </c>
      <c r="AA19" s="1">
        <v>278</v>
      </c>
      <c r="AB19" s="4">
        <f t="shared" si="9"/>
        <v>0.34068627450980393</v>
      </c>
    </row>
    <row r="20" spans="1:28" ht="12.75">
      <c r="A20" s="6" t="s">
        <v>30</v>
      </c>
      <c r="B20" s="6" t="s">
        <v>27</v>
      </c>
      <c r="C20" s="6" t="s">
        <v>28</v>
      </c>
      <c r="D20" s="6">
        <v>17</v>
      </c>
      <c r="E20" s="78">
        <v>397</v>
      </c>
      <c r="F20" s="78">
        <v>465</v>
      </c>
      <c r="G20" s="2">
        <f t="shared" si="0"/>
        <v>862</v>
      </c>
      <c r="H20" s="6" t="s">
        <v>30</v>
      </c>
      <c r="I20" s="39"/>
      <c r="J20" s="11">
        <f t="shared" si="1"/>
        <v>0</v>
      </c>
      <c r="K20" s="39"/>
      <c r="L20" s="11">
        <f t="shared" si="2"/>
        <v>0</v>
      </c>
      <c r="M20" s="1">
        <v>77</v>
      </c>
      <c r="N20" s="4">
        <f t="shared" si="3"/>
        <v>0.08932714617169374</v>
      </c>
      <c r="O20" s="6" t="s">
        <v>30</v>
      </c>
      <c r="P20" s="39"/>
      <c r="Q20" s="11" t="e">
        <f t="shared" si="4"/>
        <v>#DIV/0!</v>
      </c>
      <c r="R20" s="39"/>
      <c r="S20" s="11">
        <f t="shared" si="5"/>
        <v>0</v>
      </c>
      <c r="T20" s="1">
        <v>239</v>
      </c>
      <c r="U20" s="4">
        <f t="shared" si="6"/>
        <v>0.27726218097447797</v>
      </c>
      <c r="V20" s="6" t="s">
        <v>30</v>
      </c>
      <c r="W20" s="39"/>
      <c r="X20" s="11" t="e">
        <f t="shared" si="7"/>
        <v>#DIV/0!</v>
      </c>
      <c r="Y20" s="39"/>
      <c r="Z20" s="11">
        <f t="shared" si="8"/>
        <v>0</v>
      </c>
      <c r="AA20" s="1">
        <v>289</v>
      </c>
      <c r="AB20" s="4">
        <f t="shared" si="9"/>
        <v>0.3352668213457077</v>
      </c>
    </row>
    <row r="21" spans="1:28" ht="12.75">
      <c r="A21" s="6" t="s">
        <v>31</v>
      </c>
      <c r="B21" s="6" t="s">
        <v>32</v>
      </c>
      <c r="C21" s="6" t="s">
        <v>33</v>
      </c>
      <c r="D21" s="6">
        <v>6</v>
      </c>
      <c r="E21" s="78">
        <v>298</v>
      </c>
      <c r="F21" s="78">
        <v>426</v>
      </c>
      <c r="G21" s="2">
        <f t="shared" si="0"/>
        <v>724</v>
      </c>
      <c r="H21" s="6" t="s">
        <v>31</v>
      </c>
      <c r="I21" s="39"/>
      <c r="J21" s="11">
        <f t="shared" si="1"/>
        <v>0</v>
      </c>
      <c r="K21" s="39"/>
      <c r="L21" s="11">
        <f t="shared" si="2"/>
        <v>0</v>
      </c>
      <c r="M21" s="1">
        <v>92</v>
      </c>
      <c r="N21" s="4">
        <f t="shared" si="3"/>
        <v>0.1270718232044199</v>
      </c>
      <c r="O21" s="6" t="s">
        <v>31</v>
      </c>
      <c r="P21" s="39"/>
      <c r="Q21" s="11" t="e">
        <f t="shared" si="4"/>
        <v>#DIV/0!</v>
      </c>
      <c r="R21" s="39"/>
      <c r="S21" s="11">
        <f t="shared" si="5"/>
        <v>0</v>
      </c>
      <c r="T21" s="1">
        <v>202</v>
      </c>
      <c r="U21" s="4">
        <f t="shared" si="6"/>
        <v>0.27900552486187846</v>
      </c>
      <c r="V21" s="6" t="s">
        <v>31</v>
      </c>
      <c r="W21" s="39"/>
      <c r="X21" s="11" t="e">
        <f t="shared" si="7"/>
        <v>#DIV/0!</v>
      </c>
      <c r="Y21" s="39"/>
      <c r="Z21" s="11">
        <f t="shared" si="8"/>
        <v>0</v>
      </c>
      <c r="AA21" s="1">
        <v>245</v>
      </c>
      <c r="AB21" s="4">
        <f t="shared" si="9"/>
        <v>0.3383977900552486</v>
      </c>
    </row>
    <row r="22" spans="1:28" ht="12.75">
      <c r="A22" s="6" t="s">
        <v>34</v>
      </c>
      <c r="B22" s="6" t="s">
        <v>32</v>
      </c>
      <c r="C22" s="6" t="s">
        <v>33</v>
      </c>
      <c r="D22" s="6" t="s">
        <v>35</v>
      </c>
      <c r="E22" s="78">
        <v>353</v>
      </c>
      <c r="F22" s="78">
        <v>450</v>
      </c>
      <c r="G22" s="2">
        <f t="shared" si="0"/>
        <v>803</v>
      </c>
      <c r="H22" s="6" t="s">
        <v>34</v>
      </c>
      <c r="I22" s="39"/>
      <c r="J22" s="11">
        <f t="shared" si="1"/>
        <v>0</v>
      </c>
      <c r="K22" s="39"/>
      <c r="L22" s="11">
        <f t="shared" si="2"/>
        <v>0</v>
      </c>
      <c r="M22" s="1">
        <v>110</v>
      </c>
      <c r="N22" s="4">
        <f t="shared" si="3"/>
        <v>0.136986301369863</v>
      </c>
      <c r="O22" s="6" t="s">
        <v>34</v>
      </c>
      <c r="P22" s="39"/>
      <c r="Q22" s="11" t="e">
        <f t="shared" si="4"/>
        <v>#DIV/0!</v>
      </c>
      <c r="R22" s="39"/>
      <c r="S22" s="11">
        <f t="shared" si="5"/>
        <v>0</v>
      </c>
      <c r="T22" s="1">
        <v>271</v>
      </c>
      <c r="U22" s="4">
        <f t="shared" si="6"/>
        <v>0.33748443337484435</v>
      </c>
      <c r="V22" s="6" t="s">
        <v>34</v>
      </c>
      <c r="W22" s="39"/>
      <c r="X22" s="11" t="e">
        <f t="shared" si="7"/>
        <v>#DIV/0!</v>
      </c>
      <c r="Y22" s="39"/>
      <c r="Z22" s="11">
        <f t="shared" si="8"/>
        <v>0</v>
      </c>
      <c r="AA22" s="1">
        <v>332</v>
      </c>
      <c r="AB22" s="4">
        <f t="shared" si="9"/>
        <v>0.41344956413449563</v>
      </c>
    </row>
    <row r="23" spans="1:28" ht="12.75">
      <c r="A23" s="6" t="s">
        <v>12</v>
      </c>
      <c r="B23" s="6" t="s">
        <v>32</v>
      </c>
      <c r="C23" s="6" t="s">
        <v>33</v>
      </c>
      <c r="D23" s="6" t="s">
        <v>35</v>
      </c>
      <c r="E23" s="78">
        <v>324</v>
      </c>
      <c r="F23" s="78">
        <v>385</v>
      </c>
      <c r="G23" s="2">
        <f t="shared" si="0"/>
        <v>709</v>
      </c>
      <c r="H23" s="6" t="s">
        <v>12</v>
      </c>
      <c r="I23" s="39"/>
      <c r="J23" s="11">
        <f t="shared" si="1"/>
        <v>0</v>
      </c>
      <c r="K23" s="39"/>
      <c r="L23" s="11">
        <f t="shared" si="2"/>
        <v>0</v>
      </c>
      <c r="M23" s="1">
        <v>85</v>
      </c>
      <c r="N23" s="4">
        <f t="shared" si="3"/>
        <v>0.11988716502115655</v>
      </c>
      <c r="O23" s="6" t="s">
        <v>12</v>
      </c>
      <c r="P23" s="39"/>
      <c r="Q23" s="11" t="e">
        <f t="shared" si="4"/>
        <v>#DIV/0!</v>
      </c>
      <c r="R23" s="39"/>
      <c r="S23" s="11">
        <f t="shared" si="5"/>
        <v>0</v>
      </c>
      <c r="T23" s="1">
        <v>243</v>
      </c>
      <c r="U23" s="4">
        <f t="shared" si="6"/>
        <v>0.3427362482369535</v>
      </c>
      <c r="V23" s="6" t="s">
        <v>12</v>
      </c>
      <c r="W23" s="39"/>
      <c r="X23" s="11" t="e">
        <f t="shared" si="7"/>
        <v>#DIV/0!</v>
      </c>
      <c r="Y23" s="39"/>
      <c r="Z23" s="11">
        <f t="shared" si="8"/>
        <v>0</v>
      </c>
      <c r="AA23" s="1">
        <v>288</v>
      </c>
      <c r="AB23" s="4">
        <f t="shared" si="9"/>
        <v>0.40620592383638926</v>
      </c>
    </row>
    <row r="24" spans="1:28" ht="12.75">
      <c r="A24" s="6" t="s">
        <v>36</v>
      </c>
      <c r="B24" s="6" t="s">
        <v>32</v>
      </c>
      <c r="C24" s="6" t="s">
        <v>33</v>
      </c>
      <c r="D24" s="6">
        <v>5</v>
      </c>
      <c r="E24" s="78">
        <v>322</v>
      </c>
      <c r="F24" s="78">
        <v>413</v>
      </c>
      <c r="G24" s="2">
        <f t="shared" si="0"/>
        <v>735</v>
      </c>
      <c r="H24" s="6" t="s">
        <v>36</v>
      </c>
      <c r="I24" s="39"/>
      <c r="J24" s="11">
        <f t="shared" si="1"/>
        <v>0</v>
      </c>
      <c r="K24" s="39"/>
      <c r="L24" s="11">
        <f t="shared" si="2"/>
        <v>0</v>
      </c>
      <c r="M24" s="1">
        <v>108</v>
      </c>
      <c r="N24" s="4">
        <f t="shared" si="3"/>
        <v>0.1469387755102041</v>
      </c>
      <c r="O24" s="6" t="s">
        <v>36</v>
      </c>
      <c r="P24" s="39"/>
      <c r="Q24" s="11" t="e">
        <f t="shared" si="4"/>
        <v>#DIV/0!</v>
      </c>
      <c r="R24" s="39"/>
      <c r="S24" s="11">
        <f t="shared" si="5"/>
        <v>0</v>
      </c>
      <c r="T24" s="1">
        <v>222</v>
      </c>
      <c r="U24" s="4">
        <f t="shared" si="6"/>
        <v>0.3020408163265306</v>
      </c>
      <c r="V24" s="6" t="s">
        <v>36</v>
      </c>
      <c r="W24" s="39"/>
      <c r="X24" s="11" t="e">
        <f t="shared" si="7"/>
        <v>#DIV/0!</v>
      </c>
      <c r="Y24" s="39"/>
      <c r="Z24" s="11">
        <f t="shared" si="8"/>
        <v>0</v>
      </c>
      <c r="AA24" s="1">
        <v>298</v>
      </c>
      <c r="AB24" s="4">
        <f t="shared" si="9"/>
        <v>0.4054421768707483</v>
      </c>
    </row>
    <row r="25" spans="1:28" ht="12.75">
      <c r="A25" s="6" t="s">
        <v>37</v>
      </c>
      <c r="B25" s="6" t="s">
        <v>32</v>
      </c>
      <c r="C25" s="6" t="s">
        <v>33</v>
      </c>
      <c r="D25" s="6">
        <v>5</v>
      </c>
      <c r="E25" s="78">
        <v>310</v>
      </c>
      <c r="F25" s="78">
        <v>372</v>
      </c>
      <c r="G25" s="2">
        <f t="shared" si="0"/>
        <v>682</v>
      </c>
      <c r="H25" s="6" t="s">
        <v>37</v>
      </c>
      <c r="I25" s="39"/>
      <c r="J25" s="11">
        <f t="shared" si="1"/>
        <v>0</v>
      </c>
      <c r="K25" s="39"/>
      <c r="L25" s="11">
        <f t="shared" si="2"/>
        <v>0</v>
      </c>
      <c r="M25" s="1">
        <v>95</v>
      </c>
      <c r="N25" s="4">
        <f t="shared" si="3"/>
        <v>0.13929618768328444</v>
      </c>
      <c r="O25" s="6" t="s">
        <v>37</v>
      </c>
      <c r="P25" s="39"/>
      <c r="Q25" s="11" t="e">
        <f t="shared" si="4"/>
        <v>#DIV/0!</v>
      </c>
      <c r="R25" s="39"/>
      <c r="S25" s="11">
        <f t="shared" si="5"/>
        <v>0</v>
      </c>
      <c r="T25" s="1">
        <v>236</v>
      </c>
      <c r="U25" s="4">
        <f t="shared" si="6"/>
        <v>0.3460410557184751</v>
      </c>
      <c r="V25" s="6" t="s">
        <v>37</v>
      </c>
      <c r="W25" s="39"/>
      <c r="X25" s="11" t="e">
        <f t="shared" si="7"/>
        <v>#DIV/0!</v>
      </c>
      <c r="Y25" s="39"/>
      <c r="Z25" s="11">
        <f t="shared" si="8"/>
        <v>0</v>
      </c>
      <c r="AA25" s="1">
        <v>283</v>
      </c>
      <c r="AB25" s="4">
        <f t="shared" si="9"/>
        <v>0.4149560117302053</v>
      </c>
    </row>
    <row r="26" spans="1:28" ht="12.75">
      <c r="A26" s="6" t="s">
        <v>38</v>
      </c>
      <c r="B26" s="6" t="s">
        <v>95</v>
      </c>
      <c r="C26" s="6" t="s">
        <v>39</v>
      </c>
      <c r="D26" s="6">
        <v>33</v>
      </c>
      <c r="E26" s="78">
        <v>329</v>
      </c>
      <c r="F26" s="78">
        <v>364</v>
      </c>
      <c r="G26" s="2">
        <f t="shared" si="0"/>
        <v>693</v>
      </c>
      <c r="H26" s="6" t="s">
        <v>38</v>
      </c>
      <c r="I26" s="39"/>
      <c r="J26" s="11">
        <f t="shared" si="1"/>
        <v>0</v>
      </c>
      <c r="K26" s="39"/>
      <c r="L26" s="11">
        <f t="shared" si="2"/>
        <v>0</v>
      </c>
      <c r="M26" s="1">
        <v>85</v>
      </c>
      <c r="N26" s="4">
        <f t="shared" si="3"/>
        <v>0.12265512265512266</v>
      </c>
      <c r="O26" s="6" t="s">
        <v>38</v>
      </c>
      <c r="P26" s="39"/>
      <c r="Q26" s="11" t="e">
        <f t="shared" si="4"/>
        <v>#DIV/0!</v>
      </c>
      <c r="R26" s="39"/>
      <c r="S26" s="11">
        <f t="shared" si="5"/>
        <v>0</v>
      </c>
      <c r="T26" s="1">
        <v>255</v>
      </c>
      <c r="U26" s="4">
        <f t="shared" si="6"/>
        <v>0.36796536796536794</v>
      </c>
      <c r="V26" s="6" t="s">
        <v>38</v>
      </c>
      <c r="W26" s="39"/>
      <c r="X26" s="11" t="e">
        <f t="shared" si="7"/>
        <v>#DIV/0!</v>
      </c>
      <c r="Y26" s="39"/>
      <c r="Z26" s="11">
        <f t="shared" si="8"/>
        <v>0</v>
      </c>
      <c r="AA26" s="1">
        <v>305</v>
      </c>
      <c r="AB26" s="4">
        <f t="shared" si="9"/>
        <v>0.4401154401154401</v>
      </c>
    </row>
    <row r="27" spans="1:28" ht="12.75">
      <c r="A27" s="6" t="s">
        <v>40</v>
      </c>
      <c r="B27" s="6" t="s">
        <v>95</v>
      </c>
      <c r="C27" s="6" t="s">
        <v>39</v>
      </c>
      <c r="D27" s="6">
        <v>33</v>
      </c>
      <c r="E27" s="78">
        <v>344</v>
      </c>
      <c r="F27" s="78">
        <v>389</v>
      </c>
      <c r="G27" s="2">
        <f t="shared" si="0"/>
        <v>733</v>
      </c>
      <c r="H27" s="6" t="s">
        <v>40</v>
      </c>
      <c r="I27" s="39"/>
      <c r="J27" s="11">
        <f t="shared" si="1"/>
        <v>0</v>
      </c>
      <c r="K27" s="39"/>
      <c r="L27" s="11">
        <f t="shared" si="2"/>
        <v>0</v>
      </c>
      <c r="M27" s="1">
        <v>88</v>
      </c>
      <c r="N27" s="4">
        <f t="shared" si="3"/>
        <v>0.12005457025920874</v>
      </c>
      <c r="O27" s="6" t="s">
        <v>40</v>
      </c>
      <c r="P27" s="39"/>
      <c r="Q27" s="11" t="e">
        <f t="shared" si="4"/>
        <v>#DIV/0!</v>
      </c>
      <c r="R27" s="39"/>
      <c r="S27" s="11">
        <f t="shared" si="5"/>
        <v>0</v>
      </c>
      <c r="T27" s="1">
        <v>238</v>
      </c>
      <c r="U27" s="4">
        <f t="shared" si="6"/>
        <v>0.3246930422919509</v>
      </c>
      <c r="V27" s="6" t="s">
        <v>40</v>
      </c>
      <c r="W27" s="39"/>
      <c r="X27" s="11" t="e">
        <f t="shared" si="7"/>
        <v>#DIV/0!</v>
      </c>
      <c r="Y27" s="39"/>
      <c r="Z27" s="11">
        <f t="shared" si="8"/>
        <v>0</v>
      </c>
      <c r="AA27" s="1">
        <v>295</v>
      </c>
      <c r="AB27" s="4">
        <f t="shared" si="9"/>
        <v>0.4024556616643929</v>
      </c>
    </row>
    <row r="28" spans="1:28" ht="12.75">
      <c r="A28" s="6" t="s">
        <v>41</v>
      </c>
      <c r="B28" s="6" t="s">
        <v>42</v>
      </c>
      <c r="C28" s="6" t="s">
        <v>43</v>
      </c>
      <c r="D28" s="6"/>
      <c r="E28" s="78">
        <v>388</v>
      </c>
      <c r="F28" s="78">
        <v>434</v>
      </c>
      <c r="G28" s="2">
        <f t="shared" si="0"/>
        <v>822</v>
      </c>
      <c r="H28" s="6" t="s">
        <v>41</v>
      </c>
      <c r="I28" s="39"/>
      <c r="J28" s="11">
        <f t="shared" si="1"/>
        <v>0</v>
      </c>
      <c r="K28" s="39"/>
      <c r="L28" s="11">
        <f t="shared" si="2"/>
        <v>0</v>
      </c>
      <c r="M28" s="1">
        <v>87</v>
      </c>
      <c r="N28" s="4">
        <f t="shared" si="3"/>
        <v>0.10583941605839416</v>
      </c>
      <c r="O28" s="6" t="s">
        <v>41</v>
      </c>
      <c r="P28" s="39"/>
      <c r="Q28" s="11" t="e">
        <f t="shared" si="4"/>
        <v>#DIV/0!</v>
      </c>
      <c r="R28" s="39"/>
      <c r="S28" s="11">
        <f t="shared" si="5"/>
        <v>0</v>
      </c>
      <c r="T28" s="1">
        <v>247</v>
      </c>
      <c r="U28" s="4">
        <f t="shared" si="6"/>
        <v>0.3004866180048662</v>
      </c>
      <c r="V28" s="6" t="s">
        <v>41</v>
      </c>
      <c r="W28" s="39"/>
      <c r="X28" s="11" t="e">
        <f t="shared" si="7"/>
        <v>#DIV/0!</v>
      </c>
      <c r="Y28" s="39"/>
      <c r="Z28" s="11">
        <f t="shared" si="8"/>
        <v>0</v>
      </c>
      <c r="AA28" s="1">
        <v>325</v>
      </c>
      <c r="AB28" s="4">
        <f t="shared" si="9"/>
        <v>0.3953771289537713</v>
      </c>
    </row>
    <row r="29" spans="1:28" ht="12.75">
      <c r="A29" s="6" t="s">
        <v>44</v>
      </c>
      <c r="B29" s="6" t="s">
        <v>42</v>
      </c>
      <c r="C29" s="6" t="s">
        <v>43</v>
      </c>
      <c r="D29" s="6"/>
      <c r="E29" s="78">
        <v>411</v>
      </c>
      <c r="F29" s="78">
        <v>429</v>
      </c>
      <c r="G29" s="2">
        <f t="shared" si="0"/>
        <v>840</v>
      </c>
      <c r="H29" s="6" t="s">
        <v>44</v>
      </c>
      <c r="I29" s="39"/>
      <c r="J29" s="11">
        <f t="shared" si="1"/>
        <v>0</v>
      </c>
      <c r="K29" s="39"/>
      <c r="L29" s="11">
        <f t="shared" si="2"/>
        <v>0</v>
      </c>
      <c r="M29" s="1">
        <v>106</v>
      </c>
      <c r="N29" s="4">
        <f t="shared" si="3"/>
        <v>0.1261904761904762</v>
      </c>
      <c r="O29" s="6" t="s">
        <v>44</v>
      </c>
      <c r="P29" s="39"/>
      <c r="Q29" s="11" t="e">
        <f t="shared" si="4"/>
        <v>#DIV/0!</v>
      </c>
      <c r="R29" s="39"/>
      <c r="S29" s="11">
        <f t="shared" si="5"/>
        <v>0</v>
      </c>
      <c r="T29" s="1">
        <v>260</v>
      </c>
      <c r="U29" s="4">
        <f t="shared" si="6"/>
        <v>0.30952380952380953</v>
      </c>
      <c r="V29" s="6" t="s">
        <v>44</v>
      </c>
      <c r="W29" s="39"/>
      <c r="X29" s="11" t="e">
        <f t="shared" si="7"/>
        <v>#DIV/0!</v>
      </c>
      <c r="Y29" s="39"/>
      <c r="Z29" s="11">
        <f t="shared" si="8"/>
        <v>0</v>
      </c>
      <c r="AA29" s="1">
        <v>342</v>
      </c>
      <c r="AB29" s="4">
        <f t="shared" si="9"/>
        <v>0.40714285714285714</v>
      </c>
    </row>
    <row r="30" spans="1:28" ht="12.75">
      <c r="A30" s="6" t="s">
        <v>45</v>
      </c>
      <c r="B30" s="6" t="s">
        <v>42</v>
      </c>
      <c r="C30" s="6" t="s">
        <v>43</v>
      </c>
      <c r="D30" s="6"/>
      <c r="E30" s="78">
        <v>311</v>
      </c>
      <c r="F30" s="78">
        <v>338</v>
      </c>
      <c r="G30" s="2">
        <f t="shared" si="0"/>
        <v>649</v>
      </c>
      <c r="H30" s="6" t="s">
        <v>45</v>
      </c>
      <c r="I30" s="39"/>
      <c r="J30" s="11">
        <f t="shared" si="1"/>
        <v>0</v>
      </c>
      <c r="K30" s="39"/>
      <c r="L30" s="11">
        <f t="shared" si="2"/>
        <v>0</v>
      </c>
      <c r="M30" s="1">
        <v>86</v>
      </c>
      <c r="N30" s="4">
        <f t="shared" si="3"/>
        <v>0.1325115562403698</v>
      </c>
      <c r="O30" s="6" t="s">
        <v>45</v>
      </c>
      <c r="P30" s="39"/>
      <c r="Q30" s="11" t="e">
        <f t="shared" si="4"/>
        <v>#DIV/0!</v>
      </c>
      <c r="R30" s="39"/>
      <c r="S30" s="11">
        <f t="shared" si="5"/>
        <v>0</v>
      </c>
      <c r="T30" s="1">
        <v>216</v>
      </c>
      <c r="U30" s="4">
        <f t="shared" si="6"/>
        <v>0.33281972265023113</v>
      </c>
      <c r="V30" s="6" t="s">
        <v>45</v>
      </c>
      <c r="W30" s="39"/>
      <c r="X30" s="11" t="e">
        <f t="shared" si="7"/>
        <v>#DIV/0!</v>
      </c>
      <c r="Y30" s="39"/>
      <c r="Z30" s="11">
        <f t="shared" si="8"/>
        <v>0</v>
      </c>
      <c r="AA30" s="1">
        <v>272</v>
      </c>
      <c r="AB30" s="4">
        <f t="shared" si="9"/>
        <v>0.41910631741140214</v>
      </c>
    </row>
    <row r="31" spans="1:28" ht="12.75">
      <c r="A31" s="6" t="s">
        <v>46</v>
      </c>
      <c r="B31" s="6" t="s">
        <v>42</v>
      </c>
      <c r="C31" s="6" t="s">
        <v>43</v>
      </c>
      <c r="D31" s="6"/>
      <c r="E31" s="78">
        <v>327</v>
      </c>
      <c r="F31" s="78">
        <v>369</v>
      </c>
      <c r="G31" s="2">
        <f t="shared" si="0"/>
        <v>696</v>
      </c>
      <c r="H31" s="6" t="s">
        <v>46</v>
      </c>
      <c r="I31" s="39"/>
      <c r="J31" s="11">
        <f t="shared" si="1"/>
        <v>0</v>
      </c>
      <c r="K31" s="39"/>
      <c r="L31" s="11">
        <f t="shared" si="2"/>
        <v>0</v>
      </c>
      <c r="M31" s="1">
        <v>121</v>
      </c>
      <c r="N31" s="4">
        <f t="shared" si="3"/>
        <v>0.17385057471264367</v>
      </c>
      <c r="O31" s="6" t="s">
        <v>46</v>
      </c>
      <c r="P31" s="39"/>
      <c r="Q31" s="11" t="e">
        <f t="shared" si="4"/>
        <v>#DIV/0!</v>
      </c>
      <c r="R31" s="39"/>
      <c r="S31" s="11">
        <f t="shared" si="5"/>
        <v>0</v>
      </c>
      <c r="T31" s="1">
        <v>251</v>
      </c>
      <c r="U31" s="4">
        <f t="shared" si="6"/>
        <v>0.36063218390804597</v>
      </c>
      <c r="V31" s="6" t="s">
        <v>46</v>
      </c>
      <c r="W31" s="39"/>
      <c r="X31" s="11" t="e">
        <f t="shared" si="7"/>
        <v>#DIV/0!</v>
      </c>
      <c r="Y31" s="39"/>
      <c r="Z31" s="11">
        <f t="shared" si="8"/>
        <v>0</v>
      </c>
      <c r="AA31" s="1">
        <v>325</v>
      </c>
      <c r="AB31" s="4">
        <f t="shared" si="9"/>
        <v>0.46695402298850575</v>
      </c>
    </row>
    <row r="32" spans="1:28" ht="12.75">
      <c r="A32" s="6" t="s">
        <v>47</v>
      </c>
      <c r="B32" s="6" t="s">
        <v>48</v>
      </c>
      <c r="C32" s="6" t="s">
        <v>49</v>
      </c>
      <c r="D32" s="6"/>
      <c r="E32" s="78">
        <v>444</v>
      </c>
      <c r="F32" s="78">
        <v>505</v>
      </c>
      <c r="G32" s="2">
        <f t="shared" si="0"/>
        <v>949</v>
      </c>
      <c r="H32" s="6" t="s">
        <v>47</v>
      </c>
      <c r="I32" s="39"/>
      <c r="J32" s="11">
        <f t="shared" si="1"/>
        <v>0</v>
      </c>
      <c r="K32" s="39"/>
      <c r="L32" s="11">
        <f t="shared" si="2"/>
        <v>0</v>
      </c>
      <c r="M32" s="1">
        <v>107</v>
      </c>
      <c r="N32" s="4">
        <f t="shared" si="3"/>
        <v>0.11275026343519494</v>
      </c>
      <c r="O32" s="6" t="s">
        <v>47</v>
      </c>
      <c r="P32" s="39"/>
      <c r="Q32" s="11" t="e">
        <f t="shared" si="4"/>
        <v>#DIV/0!</v>
      </c>
      <c r="R32" s="39"/>
      <c r="S32" s="11">
        <f t="shared" si="5"/>
        <v>0</v>
      </c>
      <c r="T32" s="1">
        <v>308</v>
      </c>
      <c r="U32" s="4">
        <f t="shared" si="6"/>
        <v>0.3245521601685985</v>
      </c>
      <c r="V32" s="6" t="s">
        <v>47</v>
      </c>
      <c r="W32" s="39"/>
      <c r="X32" s="11" t="e">
        <f t="shared" si="7"/>
        <v>#DIV/0!</v>
      </c>
      <c r="Y32" s="39"/>
      <c r="Z32" s="11">
        <f t="shared" si="8"/>
        <v>0</v>
      </c>
      <c r="AA32" s="1">
        <v>383</v>
      </c>
      <c r="AB32" s="4">
        <f t="shared" si="9"/>
        <v>0.4035827186512118</v>
      </c>
    </row>
    <row r="33" spans="1:28" ht="12.75">
      <c r="A33" s="6" t="s">
        <v>50</v>
      </c>
      <c r="B33" s="6" t="s">
        <v>48</v>
      </c>
      <c r="C33" s="6" t="s">
        <v>49</v>
      </c>
      <c r="D33" s="6"/>
      <c r="E33" s="78">
        <v>419</v>
      </c>
      <c r="F33" s="78">
        <v>498</v>
      </c>
      <c r="G33" s="2">
        <f t="shared" si="0"/>
        <v>917</v>
      </c>
      <c r="H33" s="6" t="s">
        <v>50</v>
      </c>
      <c r="I33" s="39"/>
      <c r="J33" s="11">
        <f t="shared" si="1"/>
        <v>0</v>
      </c>
      <c r="K33" s="39"/>
      <c r="L33" s="11">
        <f t="shared" si="2"/>
        <v>0</v>
      </c>
      <c r="M33" s="1">
        <v>111</v>
      </c>
      <c r="N33" s="4">
        <f t="shared" si="3"/>
        <v>0.12104689203925845</v>
      </c>
      <c r="O33" s="6" t="s">
        <v>50</v>
      </c>
      <c r="P33" s="39"/>
      <c r="Q33" s="11" t="e">
        <f t="shared" si="4"/>
        <v>#DIV/0!</v>
      </c>
      <c r="R33" s="39"/>
      <c r="S33" s="11">
        <f t="shared" si="5"/>
        <v>0</v>
      </c>
      <c r="T33" s="1">
        <v>259</v>
      </c>
      <c r="U33" s="4">
        <f t="shared" si="6"/>
        <v>0.2824427480916031</v>
      </c>
      <c r="V33" s="6" t="s">
        <v>50</v>
      </c>
      <c r="W33" s="39"/>
      <c r="X33" s="11" t="e">
        <f t="shared" si="7"/>
        <v>#DIV/0!</v>
      </c>
      <c r="Y33" s="39"/>
      <c r="Z33" s="11">
        <f t="shared" si="8"/>
        <v>0</v>
      </c>
      <c r="AA33" s="1">
        <v>336</v>
      </c>
      <c r="AB33" s="4">
        <f t="shared" si="9"/>
        <v>0.366412213740458</v>
      </c>
    </row>
    <row r="34" spans="1:28" ht="12.75">
      <c r="A34" s="6" t="s">
        <v>51</v>
      </c>
      <c r="B34" s="6" t="s">
        <v>48</v>
      </c>
      <c r="C34" s="6" t="s">
        <v>49</v>
      </c>
      <c r="D34" s="6"/>
      <c r="E34" s="78">
        <v>408</v>
      </c>
      <c r="F34" s="78">
        <v>469</v>
      </c>
      <c r="G34" s="2">
        <f t="shared" si="0"/>
        <v>877</v>
      </c>
      <c r="H34" s="6" t="s">
        <v>51</v>
      </c>
      <c r="I34" s="39"/>
      <c r="J34" s="11">
        <f t="shared" si="1"/>
        <v>0</v>
      </c>
      <c r="K34" s="39"/>
      <c r="L34" s="11">
        <f t="shared" si="2"/>
        <v>0</v>
      </c>
      <c r="M34" s="1">
        <v>109</v>
      </c>
      <c r="N34" s="4">
        <f t="shared" si="3"/>
        <v>0.12428734321550741</v>
      </c>
      <c r="O34" s="6" t="s">
        <v>51</v>
      </c>
      <c r="P34" s="39"/>
      <c r="Q34" s="11" t="e">
        <f t="shared" si="4"/>
        <v>#DIV/0!</v>
      </c>
      <c r="R34" s="39"/>
      <c r="S34" s="11">
        <f t="shared" si="5"/>
        <v>0</v>
      </c>
      <c r="T34" s="1">
        <v>267</v>
      </c>
      <c r="U34" s="4">
        <f t="shared" si="6"/>
        <v>0.30444697833523376</v>
      </c>
      <c r="V34" s="6" t="s">
        <v>51</v>
      </c>
      <c r="W34" s="39"/>
      <c r="X34" s="11" t="e">
        <f t="shared" si="7"/>
        <v>#DIV/0!</v>
      </c>
      <c r="Y34" s="39"/>
      <c r="Z34" s="11">
        <f t="shared" si="8"/>
        <v>0</v>
      </c>
      <c r="AA34" s="1">
        <v>336</v>
      </c>
      <c r="AB34" s="4">
        <f t="shared" si="9"/>
        <v>0.3831242873432155</v>
      </c>
    </row>
    <row r="35" spans="1:28" ht="12.75">
      <c r="A35" s="6" t="s">
        <v>52</v>
      </c>
      <c r="B35" s="6" t="s">
        <v>110</v>
      </c>
      <c r="C35" s="6" t="s">
        <v>111</v>
      </c>
      <c r="D35" s="6">
        <v>16</v>
      </c>
      <c r="E35" s="78">
        <v>352</v>
      </c>
      <c r="F35" s="78">
        <v>357</v>
      </c>
      <c r="G35" s="2">
        <f t="shared" si="0"/>
        <v>709</v>
      </c>
      <c r="H35" s="6" t="s">
        <v>52</v>
      </c>
      <c r="I35" s="39"/>
      <c r="J35" s="11">
        <f t="shared" si="1"/>
        <v>0</v>
      </c>
      <c r="K35" s="39"/>
      <c r="L35" s="11">
        <f t="shared" si="2"/>
        <v>0</v>
      </c>
      <c r="M35" s="1">
        <v>85</v>
      </c>
      <c r="N35" s="4">
        <f t="shared" si="3"/>
        <v>0.11988716502115655</v>
      </c>
      <c r="O35" s="6" t="s">
        <v>52</v>
      </c>
      <c r="P35" s="39"/>
      <c r="Q35" s="11" t="e">
        <f t="shared" si="4"/>
        <v>#DIV/0!</v>
      </c>
      <c r="R35" s="39"/>
      <c r="S35" s="11">
        <f t="shared" si="5"/>
        <v>0</v>
      </c>
      <c r="T35" s="1">
        <v>234</v>
      </c>
      <c r="U35" s="4">
        <f t="shared" si="6"/>
        <v>0.3300423131170663</v>
      </c>
      <c r="V35" s="6" t="s">
        <v>52</v>
      </c>
      <c r="W35" s="39"/>
      <c r="X35" s="11" t="e">
        <f t="shared" si="7"/>
        <v>#DIV/0!</v>
      </c>
      <c r="Y35" s="39"/>
      <c r="Z35" s="11">
        <f t="shared" si="8"/>
        <v>0</v>
      </c>
      <c r="AA35" s="1">
        <v>285</v>
      </c>
      <c r="AB35" s="4">
        <f t="shared" si="9"/>
        <v>0.4019746121297602</v>
      </c>
    </row>
    <row r="36" spans="1:28" ht="12.75">
      <c r="A36" s="6" t="s">
        <v>53</v>
      </c>
      <c r="B36" s="6" t="s">
        <v>110</v>
      </c>
      <c r="C36" s="6" t="s">
        <v>111</v>
      </c>
      <c r="D36" s="6">
        <v>16</v>
      </c>
      <c r="E36" s="78">
        <v>306</v>
      </c>
      <c r="F36" s="78">
        <v>335</v>
      </c>
      <c r="G36" s="2">
        <f t="shared" si="0"/>
        <v>641</v>
      </c>
      <c r="H36" s="6" t="s">
        <v>53</v>
      </c>
      <c r="I36" s="39"/>
      <c r="J36" s="11">
        <f t="shared" si="1"/>
        <v>0</v>
      </c>
      <c r="K36" s="39"/>
      <c r="L36" s="11">
        <f t="shared" si="2"/>
        <v>0</v>
      </c>
      <c r="M36" s="1">
        <v>50</v>
      </c>
      <c r="N36" s="4">
        <f t="shared" si="3"/>
        <v>0.078003120124805</v>
      </c>
      <c r="O36" s="6" t="s">
        <v>53</v>
      </c>
      <c r="P36" s="39"/>
      <c r="Q36" s="11" t="e">
        <f t="shared" si="4"/>
        <v>#DIV/0!</v>
      </c>
      <c r="R36" s="39"/>
      <c r="S36" s="11">
        <f t="shared" si="5"/>
        <v>0</v>
      </c>
      <c r="T36" s="1">
        <v>138</v>
      </c>
      <c r="U36" s="4">
        <f t="shared" si="6"/>
        <v>0.21528861154446177</v>
      </c>
      <c r="V36" s="6" t="s">
        <v>53</v>
      </c>
      <c r="W36" s="39"/>
      <c r="X36" s="11" t="e">
        <f t="shared" si="7"/>
        <v>#DIV/0!</v>
      </c>
      <c r="Y36" s="39"/>
      <c r="Z36" s="11">
        <f t="shared" si="8"/>
        <v>0</v>
      </c>
      <c r="AA36" s="1">
        <v>191</v>
      </c>
      <c r="AB36" s="4">
        <f t="shared" si="9"/>
        <v>0.29797191887675506</v>
      </c>
    </row>
    <row r="37" spans="1:28" ht="12.75">
      <c r="A37" s="6" t="s">
        <v>54</v>
      </c>
      <c r="B37" s="6" t="s">
        <v>55</v>
      </c>
      <c r="C37" s="6" t="s">
        <v>56</v>
      </c>
      <c r="D37" s="6"/>
      <c r="E37" s="78">
        <v>297</v>
      </c>
      <c r="F37" s="78">
        <v>358</v>
      </c>
      <c r="G37" s="2">
        <f t="shared" si="0"/>
        <v>655</v>
      </c>
      <c r="H37" s="6" t="s">
        <v>54</v>
      </c>
      <c r="I37" s="39"/>
      <c r="J37" s="11">
        <f t="shared" si="1"/>
        <v>0</v>
      </c>
      <c r="K37" s="39"/>
      <c r="L37" s="11">
        <f t="shared" si="2"/>
        <v>0</v>
      </c>
      <c r="M37" s="1">
        <v>87</v>
      </c>
      <c r="N37" s="4">
        <f t="shared" si="3"/>
        <v>0.13282442748091602</v>
      </c>
      <c r="O37" s="6" t="s">
        <v>54</v>
      </c>
      <c r="P37" s="39"/>
      <c r="Q37" s="11" t="e">
        <f t="shared" si="4"/>
        <v>#DIV/0!</v>
      </c>
      <c r="R37" s="39"/>
      <c r="S37" s="11">
        <f t="shared" si="5"/>
        <v>0</v>
      </c>
      <c r="T37" s="1">
        <v>208</v>
      </c>
      <c r="U37" s="4">
        <f t="shared" si="6"/>
        <v>0.31755725190839695</v>
      </c>
      <c r="V37" s="6" t="s">
        <v>54</v>
      </c>
      <c r="W37" s="39"/>
      <c r="X37" s="11" t="e">
        <f t="shared" si="7"/>
        <v>#DIV/0!</v>
      </c>
      <c r="Y37" s="39"/>
      <c r="Z37" s="11">
        <f t="shared" si="8"/>
        <v>0</v>
      </c>
      <c r="AA37" s="1">
        <v>260</v>
      </c>
      <c r="AB37" s="4">
        <f t="shared" si="9"/>
        <v>0.3969465648854962</v>
      </c>
    </row>
    <row r="38" spans="1:28" ht="12.75">
      <c r="A38" s="6" t="s">
        <v>57</v>
      </c>
      <c r="B38" s="6" t="s">
        <v>55</v>
      </c>
      <c r="C38" s="6" t="s">
        <v>56</v>
      </c>
      <c r="D38" s="6"/>
      <c r="E38" s="78">
        <v>350</v>
      </c>
      <c r="F38" s="78">
        <v>385</v>
      </c>
      <c r="G38" s="2">
        <f t="shared" si="0"/>
        <v>735</v>
      </c>
      <c r="H38" s="6" t="s">
        <v>57</v>
      </c>
      <c r="I38" s="39"/>
      <c r="J38" s="11">
        <f t="shared" si="1"/>
        <v>0</v>
      </c>
      <c r="K38" s="39"/>
      <c r="L38" s="11">
        <f t="shared" si="2"/>
        <v>0</v>
      </c>
      <c r="M38" s="1">
        <v>87</v>
      </c>
      <c r="N38" s="4">
        <f t="shared" si="3"/>
        <v>0.11836734693877551</v>
      </c>
      <c r="O38" s="6" t="s">
        <v>57</v>
      </c>
      <c r="P38" s="39"/>
      <c r="Q38" s="11" t="e">
        <f t="shared" si="4"/>
        <v>#DIV/0!</v>
      </c>
      <c r="R38" s="39"/>
      <c r="S38" s="11">
        <f t="shared" si="5"/>
        <v>0</v>
      </c>
      <c r="T38" s="1">
        <v>226</v>
      </c>
      <c r="U38" s="4">
        <f t="shared" si="6"/>
        <v>0.3074829931972789</v>
      </c>
      <c r="V38" s="6" t="s">
        <v>57</v>
      </c>
      <c r="W38" s="39"/>
      <c r="X38" s="11" t="e">
        <f t="shared" si="7"/>
        <v>#DIV/0!</v>
      </c>
      <c r="Y38" s="39"/>
      <c r="Z38" s="11">
        <f t="shared" si="8"/>
        <v>0</v>
      </c>
      <c r="AA38" s="1">
        <v>274</v>
      </c>
      <c r="AB38" s="4">
        <f t="shared" si="9"/>
        <v>0.3727891156462585</v>
      </c>
    </row>
    <row r="39" spans="1:28" ht="12.75">
      <c r="A39" s="6" t="s">
        <v>58</v>
      </c>
      <c r="B39" s="6" t="s">
        <v>55</v>
      </c>
      <c r="C39" s="6" t="s">
        <v>56</v>
      </c>
      <c r="D39" s="6"/>
      <c r="E39" s="78">
        <v>390</v>
      </c>
      <c r="F39" s="78">
        <v>368</v>
      </c>
      <c r="G39" s="2">
        <f t="shared" si="0"/>
        <v>758</v>
      </c>
      <c r="H39" s="6" t="s">
        <v>58</v>
      </c>
      <c r="I39" s="39"/>
      <c r="J39" s="11">
        <f t="shared" si="1"/>
        <v>0</v>
      </c>
      <c r="K39" s="39"/>
      <c r="L39" s="11">
        <f t="shared" si="2"/>
        <v>0</v>
      </c>
      <c r="M39" s="1">
        <v>92</v>
      </c>
      <c r="N39" s="4">
        <f t="shared" si="3"/>
        <v>0.12137203166226913</v>
      </c>
      <c r="O39" s="6" t="s">
        <v>58</v>
      </c>
      <c r="P39" s="39"/>
      <c r="Q39" s="11" t="e">
        <f t="shared" si="4"/>
        <v>#DIV/0!</v>
      </c>
      <c r="R39" s="39"/>
      <c r="S39" s="11">
        <f t="shared" si="5"/>
        <v>0</v>
      </c>
      <c r="T39" s="1">
        <v>265</v>
      </c>
      <c r="U39" s="4">
        <f t="shared" si="6"/>
        <v>0.3496042216358839</v>
      </c>
      <c r="V39" s="6" t="s">
        <v>58</v>
      </c>
      <c r="W39" s="39"/>
      <c r="X39" s="11" t="e">
        <f t="shared" si="7"/>
        <v>#DIV/0!</v>
      </c>
      <c r="Y39" s="39"/>
      <c r="Z39" s="11">
        <f t="shared" si="8"/>
        <v>0</v>
      </c>
      <c r="AA39" s="1">
        <v>307</v>
      </c>
      <c r="AB39" s="4">
        <f t="shared" si="9"/>
        <v>0.4050131926121372</v>
      </c>
    </row>
    <row r="40" spans="1:28" ht="12.75">
      <c r="A40" s="6" t="s">
        <v>59</v>
      </c>
      <c r="B40" s="6" t="s">
        <v>60</v>
      </c>
      <c r="C40" s="6" t="s">
        <v>61</v>
      </c>
      <c r="D40" s="6"/>
      <c r="E40" s="78">
        <v>278</v>
      </c>
      <c r="F40" s="78">
        <v>344</v>
      </c>
      <c r="G40" s="2">
        <f t="shared" si="0"/>
        <v>622</v>
      </c>
      <c r="H40" s="6" t="s">
        <v>59</v>
      </c>
      <c r="I40" s="39"/>
      <c r="J40" s="11">
        <f t="shared" si="1"/>
        <v>0</v>
      </c>
      <c r="K40" s="39"/>
      <c r="L40" s="11">
        <f t="shared" si="2"/>
        <v>0</v>
      </c>
      <c r="M40" s="1">
        <v>75</v>
      </c>
      <c r="N40" s="4">
        <f t="shared" si="3"/>
        <v>0.12057877813504823</v>
      </c>
      <c r="O40" s="6" t="s">
        <v>59</v>
      </c>
      <c r="P40" s="39"/>
      <c r="Q40" s="11" t="e">
        <f t="shared" si="4"/>
        <v>#DIV/0!</v>
      </c>
      <c r="R40" s="39"/>
      <c r="S40" s="11">
        <f t="shared" si="5"/>
        <v>0</v>
      </c>
      <c r="T40" s="1">
        <v>210</v>
      </c>
      <c r="U40" s="4">
        <f t="shared" si="6"/>
        <v>0.33762057877813506</v>
      </c>
      <c r="V40" s="6" t="s">
        <v>59</v>
      </c>
      <c r="W40" s="39"/>
      <c r="X40" s="11" t="e">
        <f t="shared" si="7"/>
        <v>#DIV/0!</v>
      </c>
      <c r="Y40" s="39"/>
      <c r="Z40" s="11">
        <f t="shared" si="8"/>
        <v>0</v>
      </c>
      <c r="AA40" s="1">
        <v>259</v>
      </c>
      <c r="AB40" s="4">
        <f t="shared" si="9"/>
        <v>0.41639871382636656</v>
      </c>
    </row>
    <row r="41" spans="1:28" ht="12.75">
      <c r="A41" s="6" t="s">
        <v>62</v>
      </c>
      <c r="B41" s="6" t="s">
        <v>60</v>
      </c>
      <c r="C41" s="6" t="s">
        <v>61</v>
      </c>
      <c r="D41" s="6"/>
      <c r="E41" s="78">
        <v>341</v>
      </c>
      <c r="F41" s="78">
        <v>408</v>
      </c>
      <c r="G41" s="2">
        <f aca="true" t="shared" si="10" ref="G41:G57">SUM(E41:F41)</f>
        <v>749</v>
      </c>
      <c r="H41" s="6" t="s">
        <v>62</v>
      </c>
      <c r="I41" s="39"/>
      <c r="J41" s="11">
        <f t="shared" si="1"/>
        <v>0</v>
      </c>
      <c r="K41" s="39"/>
      <c r="L41" s="11">
        <f aca="true" t="shared" si="11" ref="L41:L58">(K41/F41)</f>
        <v>0</v>
      </c>
      <c r="M41" s="1">
        <v>95</v>
      </c>
      <c r="N41" s="4">
        <f aca="true" t="shared" si="12" ref="N41:N58">(M41/G41)</f>
        <v>0.1268357810413885</v>
      </c>
      <c r="O41" s="6" t="s">
        <v>62</v>
      </c>
      <c r="P41" s="39"/>
      <c r="Q41" s="11" t="e">
        <f t="shared" si="4"/>
        <v>#DIV/0!</v>
      </c>
      <c r="R41" s="39"/>
      <c r="S41" s="11">
        <f aca="true" t="shared" si="13" ref="S41:S58">(R41/M41)</f>
        <v>0</v>
      </c>
      <c r="T41" s="1">
        <v>222</v>
      </c>
      <c r="U41" s="4">
        <f aca="true" t="shared" si="14" ref="U41:U58">(T41/G41)</f>
        <v>0.2963951935914553</v>
      </c>
      <c r="V41" s="6" t="s">
        <v>62</v>
      </c>
      <c r="W41" s="39"/>
      <c r="X41" s="11" t="e">
        <f t="shared" si="7"/>
        <v>#DIV/0!</v>
      </c>
      <c r="Y41" s="39"/>
      <c r="Z41" s="11">
        <f aca="true" t="shared" si="15" ref="Z41:Z58">(Y41/T41)</f>
        <v>0</v>
      </c>
      <c r="AA41" s="1">
        <v>302</v>
      </c>
      <c r="AB41" s="4">
        <f aca="true" t="shared" si="16" ref="AB41:AB58">(AA41/G41)</f>
        <v>0.4032042723631509</v>
      </c>
    </row>
    <row r="42" spans="1:28" ht="12.75">
      <c r="A42" s="6" t="s">
        <v>63</v>
      </c>
      <c r="B42" s="6" t="s">
        <v>60</v>
      </c>
      <c r="C42" s="6" t="s">
        <v>61</v>
      </c>
      <c r="D42" s="6"/>
      <c r="E42" s="78">
        <v>329</v>
      </c>
      <c r="F42" s="78">
        <v>400</v>
      </c>
      <c r="G42" s="2">
        <f t="shared" si="10"/>
        <v>729</v>
      </c>
      <c r="H42" s="6" t="s">
        <v>63</v>
      </c>
      <c r="I42" s="39"/>
      <c r="J42" s="11">
        <f t="shared" si="1"/>
        <v>0</v>
      </c>
      <c r="K42" s="39" t="s">
        <v>99</v>
      </c>
      <c r="L42" s="11" t="e">
        <f t="shared" si="11"/>
        <v>#VALUE!</v>
      </c>
      <c r="M42" s="1">
        <v>84</v>
      </c>
      <c r="N42" s="4">
        <f t="shared" si="12"/>
        <v>0.11522633744855967</v>
      </c>
      <c r="O42" s="6" t="s">
        <v>63</v>
      </c>
      <c r="P42" s="39"/>
      <c r="Q42" s="11" t="e">
        <f t="shared" si="4"/>
        <v>#VALUE!</v>
      </c>
      <c r="R42" s="39"/>
      <c r="S42" s="11">
        <f t="shared" si="13"/>
        <v>0</v>
      </c>
      <c r="T42" s="1">
        <v>261</v>
      </c>
      <c r="U42" s="4">
        <f t="shared" si="14"/>
        <v>0.35802469135802467</v>
      </c>
      <c r="V42" s="6" t="s">
        <v>63</v>
      </c>
      <c r="W42" s="39"/>
      <c r="X42" s="11" t="e">
        <f t="shared" si="7"/>
        <v>#DIV/0!</v>
      </c>
      <c r="Y42" s="39"/>
      <c r="Z42" s="11">
        <f t="shared" si="15"/>
        <v>0</v>
      </c>
      <c r="AA42" s="1">
        <v>309</v>
      </c>
      <c r="AB42" s="4">
        <f t="shared" si="16"/>
        <v>0.42386831275720166</v>
      </c>
    </row>
    <row r="43" spans="1:28" ht="12.75">
      <c r="A43" s="6" t="s">
        <v>64</v>
      </c>
      <c r="B43" s="6" t="s">
        <v>96</v>
      </c>
      <c r="C43" s="6" t="s">
        <v>97</v>
      </c>
      <c r="D43" s="6"/>
      <c r="E43" s="78">
        <v>0</v>
      </c>
      <c r="F43" s="78">
        <v>0</v>
      </c>
      <c r="G43" s="2">
        <f t="shared" si="10"/>
        <v>0</v>
      </c>
      <c r="H43" s="6" t="s">
        <v>64</v>
      </c>
      <c r="I43" s="39"/>
      <c r="J43" s="11">
        <f aca="true" t="shared" si="17" ref="J43:J56">(I43/E44)</f>
        <v>0</v>
      </c>
      <c r="K43" s="39"/>
      <c r="L43" s="11" t="e">
        <f t="shared" si="11"/>
        <v>#DIV/0!</v>
      </c>
      <c r="M43" s="1">
        <v>4</v>
      </c>
      <c r="N43" s="4" t="e">
        <f t="shared" si="12"/>
        <v>#DIV/0!</v>
      </c>
      <c r="O43" s="6" t="s">
        <v>64</v>
      </c>
      <c r="P43" s="39"/>
      <c r="Q43" s="11" t="e">
        <f aca="true" t="shared" si="18" ref="Q43:Q56">(P43/L44)</f>
        <v>#DIV/0!</v>
      </c>
      <c r="R43" s="39"/>
      <c r="S43" s="11">
        <f t="shared" si="13"/>
        <v>0</v>
      </c>
      <c r="T43" s="1">
        <v>47</v>
      </c>
      <c r="U43" s="4" t="e">
        <f t="shared" si="14"/>
        <v>#DIV/0!</v>
      </c>
      <c r="V43" s="6" t="s">
        <v>64</v>
      </c>
      <c r="W43" s="39"/>
      <c r="X43" s="11" t="e">
        <f aca="true" t="shared" si="19" ref="X43:X56">(W43/S44)</f>
        <v>#DIV/0!</v>
      </c>
      <c r="Y43" s="39"/>
      <c r="Z43" s="11">
        <f t="shared" si="15"/>
        <v>0</v>
      </c>
      <c r="AA43" s="1">
        <v>47</v>
      </c>
      <c r="AB43" s="4" t="e">
        <f t="shared" si="16"/>
        <v>#DIV/0!</v>
      </c>
    </row>
    <row r="44" spans="1:28" ht="12.75">
      <c r="A44" s="6" t="s">
        <v>65</v>
      </c>
      <c r="B44" s="6" t="s">
        <v>66</v>
      </c>
      <c r="C44" s="6" t="s">
        <v>67</v>
      </c>
      <c r="D44" s="6"/>
      <c r="E44" s="78">
        <v>563</v>
      </c>
      <c r="F44" s="78">
        <v>551</v>
      </c>
      <c r="G44" s="2">
        <f t="shared" si="10"/>
        <v>1114</v>
      </c>
      <c r="H44" s="6" t="s">
        <v>65</v>
      </c>
      <c r="I44" s="39"/>
      <c r="J44" s="11">
        <f t="shared" si="17"/>
        <v>0</v>
      </c>
      <c r="K44" s="39"/>
      <c r="L44" s="11">
        <f t="shared" si="11"/>
        <v>0</v>
      </c>
      <c r="M44" s="1">
        <v>149</v>
      </c>
      <c r="N44" s="4">
        <f t="shared" si="12"/>
        <v>0.13375224416517056</v>
      </c>
      <c r="O44" s="6" t="s">
        <v>65</v>
      </c>
      <c r="P44" s="39"/>
      <c r="Q44" s="11" t="e">
        <f t="shared" si="18"/>
        <v>#DIV/0!</v>
      </c>
      <c r="R44" s="39"/>
      <c r="S44" s="11">
        <f t="shared" si="13"/>
        <v>0</v>
      </c>
      <c r="T44" s="1">
        <v>350</v>
      </c>
      <c r="U44" s="4">
        <f t="shared" si="14"/>
        <v>0.3141831238779174</v>
      </c>
      <c r="V44" s="6" t="s">
        <v>65</v>
      </c>
      <c r="W44" s="39"/>
      <c r="X44" s="11" t="e">
        <f t="shared" si="19"/>
        <v>#DIV/0!</v>
      </c>
      <c r="Y44" s="39"/>
      <c r="Z44" s="11">
        <f t="shared" si="15"/>
        <v>0</v>
      </c>
      <c r="AA44" s="1">
        <v>463</v>
      </c>
      <c r="AB44" s="4">
        <f t="shared" si="16"/>
        <v>0.4156193895870736</v>
      </c>
    </row>
    <row r="45" spans="1:28" ht="12.75">
      <c r="A45" s="6" t="s">
        <v>68</v>
      </c>
      <c r="B45" s="6" t="s">
        <v>66</v>
      </c>
      <c r="C45" s="6" t="s">
        <v>67</v>
      </c>
      <c r="D45" s="6"/>
      <c r="E45" s="78">
        <v>383</v>
      </c>
      <c r="F45" s="78">
        <v>456</v>
      </c>
      <c r="G45" s="2">
        <f t="shared" si="10"/>
        <v>839</v>
      </c>
      <c r="H45" s="6" t="s">
        <v>68</v>
      </c>
      <c r="I45" s="39"/>
      <c r="J45" s="11">
        <f t="shared" si="17"/>
        <v>0</v>
      </c>
      <c r="K45" s="39"/>
      <c r="L45" s="11">
        <f t="shared" si="11"/>
        <v>0</v>
      </c>
      <c r="M45" s="1">
        <v>92</v>
      </c>
      <c r="N45" s="4">
        <f t="shared" si="12"/>
        <v>0.10965435041716329</v>
      </c>
      <c r="O45" s="6" t="s">
        <v>68</v>
      </c>
      <c r="P45" s="39"/>
      <c r="Q45" s="11" t="e">
        <f t="shared" si="18"/>
        <v>#DIV/0!</v>
      </c>
      <c r="R45" s="39"/>
      <c r="S45" s="11">
        <f t="shared" si="13"/>
        <v>0</v>
      </c>
      <c r="T45" s="1">
        <v>256</v>
      </c>
      <c r="U45" s="4">
        <f t="shared" si="14"/>
        <v>0.30512514898688914</v>
      </c>
      <c r="V45" s="6" t="s">
        <v>68</v>
      </c>
      <c r="W45" s="39"/>
      <c r="X45" s="11" t="e">
        <f t="shared" si="19"/>
        <v>#DIV/0!</v>
      </c>
      <c r="Y45" s="39"/>
      <c r="Z45" s="11">
        <f t="shared" si="15"/>
        <v>0</v>
      </c>
      <c r="AA45" s="1">
        <v>325</v>
      </c>
      <c r="AB45" s="4">
        <f t="shared" si="16"/>
        <v>0.3873659117997616</v>
      </c>
    </row>
    <row r="46" spans="1:28" ht="12.75">
      <c r="A46" s="6" t="s">
        <v>69</v>
      </c>
      <c r="B46" s="6" t="s">
        <v>66</v>
      </c>
      <c r="C46" s="6" t="s">
        <v>67</v>
      </c>
      <c r="D46" s="6"/>
      <c r="E46" s="78">
        <v>361</v>
      </c>
      <c r="F46" s="78">
        <v>421</v>
      </c>
      <c r="G46" s="2">
        <f t="shared" si="10"/>
        <v>782</v>
      </c>
      <c r="H46" s="6" t="s">
        <v>69</v>
      </c>
      <c r="I46" s="39"/>
      <c r="J46" s="11">
        <f t="shared" si="17"/>
        <v>0</v>
      </c>
      <c r="K46" s="39"/>
      <c r="L46" s="11">
        <f t="shared" si="11"/>
        <v>0</v>
      </c>
      <c r="M46" s="1">
        <v>90</v>
      </c>
      <c r="N46" s="4">
        <f t="shared" si="12"/>
        <v>0.11508951406649616</v>
      </c>
      <c r="O46" s="6" t="s">
        <v>69</v>
      </c>
      <c r="P46" s="39"/>
      <c r="Q46" s="11" t="e">
        <f t="shared" si="18"/>
        <v>#DIV/0!</v>
      </c>
      <c r="R46" s="39"/>
      <c r="S46" s="11">
        <f t="shared" si="13"/>
        <v>0</v>
      </c>
      <c r="T46" s="1">
        <v>254</v>
      </c>
      <c r="U46" s="4">
        <f t="shared" si="14"/>
        <v>0.3248081841432225</v>
      </c>
      <c r="V46" s="6" t="s">
        <v>69</v>
      </c>
      <c r="W46" s="39"/>
      <c r="X46" s="11" t="e">
        <f t="shared" si="19"/>
        <v>#DIV/0!</v>
      </c>
      <c r="Y46" s="39"/>
      <c r="Z46" s="11">
        <f t="shared" si="15"/>
        <v>0</v>
      </c>
      <c r="AA46" s="1">
        <v>313</v>
      </c>
      <c r="AB46" s="4">
        <f t="shared" si="16"/>
        <v>0.40025575447570333</v>
      </c>
    </row>
    <row r="47" spans="1:28" ht="12.75">
      <c r="A47" s="6" t="s">
        <v>70</v>
      </c>
      <c r="B47" s="6" t="s">
        <v>66</v>
      </c>
      <c r="C47" s="6" t="s">
        <v>67</v>
      </c>
      <c r="D47" s="6"/>
      <c r="E47" s="78">
        <v>310</v>
      </c>
      <c r="F47" s="78">
        <v>328</v>
      </c>
      <c r="G47" s="2">
        <f t="shared" si="10"/>
        <v>638</v>
      </c>
      <c r="H47" s="6" t="s">
        <v>70</v>
      </c>
      <c r="I47" s="39"/>
      <c r="J47" s="11">
        <f t="shared" si="17"/>
        <v>0</v>
      </c>
      <c r="K47" s="39"/>
      <c r="L47" s="11">
        <f t="shared" si="11"/>
        <v>0</v>
      </c>
      <c r="M47" s="1">
        <v>81</v>
      </c>
      <c r="N47" s="4">
        <f t="shared" si="12"/>
        <v>0.12695924764890282</v>
      </c>
      <c r="O47" s="6" t="s">
        <v>70</v>
      </c>
      <c r="P47" s="39"/>
      <c r="Q47" s="11" t="e">
        <f t="shared" si="18"/>
        <v>#DIV/0!</v>
      </c>
      <c r="R47" s="39"/>
      <c r="S47" s="11">
        <f t="shared" si="13"/>
        <v>0</v>
      </c>
      <c r="T47" s="1">
        <v>207</v>
      </c>
      <c r="U47" s="4">
        <f t="shared" si="14"/>
        <v>0.32445141065830724</v>
      </c>
      <c r="V47" s="6" t="s">
        <v>70</v>
      </c>
      <c r="W47" s="39"/>
      <c r="X47" s="11" t="e">
        <f t="shared" si="19"/>
        <v>#DIV/0!</v>
      </c>
      <c r="Y47" s="39"/>
      <c r="Z47" s="11">
        <f t="shared" si="15"/>
        <v>0</v>
      </c>
      <c r="AA47" s="1">
        <v>250</v>
      </c>
      <c r="AB47" s="4">
        <f t="shared" si="16"/>
        <v>0.39184952978056425</v>
      </c>
    </row>
    <row r="48" spans="1:28" ht="12.75">
      <c r="A48" s="6" t="s">
        <v>71</v>
      </c>
      <c r="B48" s="6" t="s">
        <v>72</v>
      </c>
      <c r="C48" s="6" t="s">
        <v>73</v>
      </c>
      <c r="D48" s="6"/>
      <c r="E48" s="78">
        <v>353</v>
      </c>
      <c r="F48" s="78">
        <v>374</v>
      </c>
      <c r="G48" s="2">
        <f t="shared" si="10"/>
        <v>727</v>
      </c>
      <c r="H48" s="6" t="s">
        <v>71</v>
      </c>
      <c r="I48" s="39"/>
      <c r="J48" s="11">
        <f t="shared" si="17"/>
        <v>0</v>
      </c>
      <c r="K48" s="39"/>
      <c r="L48" s="11">
        <f t="shared" si="11"/>
        <v>0</v>
      </c>
      <c r="M48" s="1">
        <v>111</v>
      </c>
      <c r="N48" s="4">
        <f t="shared" si="12"/>
        <v>0.15268225584594222</v>
      </c>
      <c r="O48" s="6" t="s">
        <v>71</v>
      </c>
      <c r="P48" s="39"/>
      <c r="Q48" s="11" t="e">
        <f t="shared" si="18"/>
        <v>#DIV/0!</v>
      </c>
      <c r="R48" s="39"/>
      <c r="S48" s="11">
        <f t="shared" si="13"/>
        <v>0</v>
      </c>
      <c r="T48" s="1">
        <v>258</v>
      </c>
      <c r="U48" s="4">
        <f t="shared" si="14"/>
        <v>0.35488308115543327</v>
      </c>
      <c r="V48" s="6" t="s">
        <v>71</v>
      </c>
      <c r="W48" s="39"/>
      <c r="X48" s="11" t="e">
        <f t="shared" si="19"/>
        <v>#DIV/0!</v>
      </c>
      <c r="Y48" s="39"/>
      <c r="Z48" s="11">
        <f t="shared" si="15"/>
        <v>0</v>
      </c>
      <c r="AA48" s="1">
        <v>342</v>
      </c>
      <c r="AB48" s="4">
        <f t="shared" si="16"/>
        <v>0.47042640990371387</v>
      </c>
    </row>
    <row r="49" spans="1:28" ht="12.75">
      <c r="A49" s="6" t="s">
        <v>74</v>
      </c>
      <c r="B49" s="6" t="s">
        <v>72</v>
      </c>
      <c r="C49" s="6" t="s">
        <v>73</v>
      </c>
      <c r="D49" s="6"/>
      <c r="E49" s="78">
        <v>342</v>
      </c>
      <c r="F49" s="78">
        <v>355</v>
      </c>
      <c r="G49" s="2">
        <f t="shared" si="10"/>
        <v>697</v>
      </c>
      <c r="H49" s="6" t="s">
        <v>74</v>
      </c>
      <c r="I49" s="39"/>
      <c r="J49" s="11">
        <f t="shared" si="17"/>
        <v>0</v>
      </c>
      <c r="K49" s="39"/>
      <c r="L49" s="11">
        <f t="shared" si="11"/>
        <v>0</v>
      </c>
      <c r="M49" s="1">
        <v>88</v>
      </c>
      <c r="N49" s="4">
        <f t="shared" si="12"/>
        <v>0.12625538020086083</v>
      </c>
      <c r="O49" s="6" t="s">
        <v>74</v>
      </c>
      <c r="P49" s="39"/>
      <c r="Q49" s="11" t="e">
        <f t="shared" si="18"/>
        <v>#DIV/0!</v>
      </c>
      <c r="R49" s="39"/>
      <c r="S49" s="11">
        <f t="shared" si="13"/>
        <v>0</v>
      </c>
      <c r="T49" s="1">
        <v>224</v>
      </c>
      <c r="U49" s="4">
        <f t="shared" si="14"/>
        <v>0.321377331420373</v>
      </c>
      <c r="V49" s="6" t="s">
        <v>74</v>
      </c>
      <c r="W49" s="39"/>
      <c r="X49" s="11" t="e">
        <f t="shared" si="19"/>
        <v>#DIV/0!</v>
      </c>
      <c r="Y49" s="39"/>
      <c r="Z49" s="11">
        <f t="shared" si="15"/>
        <v>0</v>
      </c>
      <c r="AA49" s="1">
        <v>290</v>
      </c>
      <c r="AB49" s="4">
        <f t="shared" si="16"/>
        <v>0.41606886657101866</v>
      </c>
    </row>
    <row r="50" spans="1:28" ht="12.75">
      <c r="A50" s="6" t="s">
        <v>75</v>
      </c>
      <c r="B50" s="6" t="s">
        <v>72</v>
      </c>
      <c r="C50" s="6" t="s">
        <v>73</v>
      </c>
      <c r="D50" s="6"/>
      <c r="E50" s="78">
        <v>320</v>
      </c>
      <c r="F50" s="78">
        <v>345</v>
      </c>
      <c r="G50" s="2">
        <f t="shared" si="10"/>
        <v>665</v>
      </c>
      <c r="H50" s="6" t="s">
        <v>75</v>
      </c>
      <c r="I50" s="39"/>
      <c r="J50" s="11">
        <f t="shared" si="17"/>
        <v>0</v>
      </c>
      <c r="K50" s="39"/>
      <c r="L50" s="11">
        <f t="shared" si="11"/>
        <v>0</v>
      </c>
      <c r="M50" s="1">
        <v>103</v>
      </c>
      <c r="N50" s="4">
        <f t="shared" si="12"/>
        <v>0.1548872180451128</v>
      </c>
      <c r="O50" s="6" t="s">
        <v>75</v>
      </c>
      <c r="P50" s="39"/>
      <c r="Q50" s="11" t="e">
        <f t="shared" si="18"/>
        <v>#DIV/0!</v>
      </c>
      <c r="R50" s="39"/>
      <c r="S50" s="11">
        <f t="shared" si="13"/>
        <v>0</v>
      </c>
      <c r="T50" s="1">
        <v>232</v>
      </c>
      <c r="U50" s="4">
        <f t="shared" si="14"/>
        <v>0.34887218045112783</v>
      </c>
      <c r="V50" s="6" t="s">
        <v>75</v>
      </c>
      <c r="W50" s="39"/>
      <c r="X50" s="11" t="e">
        <f t="shared" si="19"/>
        <v>#DIV/0!</v>
      </c>
      <c r="Y50" s="39"/>
      <c r="Z50" s="11">
        <f t="shared" si="15"/>
        <v>0</v>
      </c>
      <c r="AA50" s="1">
        <v>293</v>
      </c>
      <c r="AB50" s="4">
        <f t="shared" si="16"/>
        <v>0.4406015037593985</v>
      </c>
    </row>
    <row r="51" spans="1:28" ht="12.75">
      <c r="A51" s="6" t="s">
        <v>76</v>
      </c>
      <c r="B51" s="6" t="s">
        <v>77</v>
      </c>
      <c r="C51" s="6" t="s">
        <v>21</v>
      </c>
      <c r="D51" s="6"/>
      <c r="E51" s="78">
        <v>302</v>
      </c>
      <c r="F51" s="78">
        <v>339</v>
      </c>
      <c r="G51" s="2">
        <f t="shared" si="10"/>
        <v>641</v>
      </c>
      <c r="H51" s="6" t="s">
        <v>76</v>
      </c>
      <c r="I51" s="39"/>
      <c r="J51" s="11">
        <f t="shared" si="17"/>
        <v>0</v>
      </c>
      <c r="K51" s="39"/>
      <c r="L51" s="11">
        <f t="shared" si="11"/>
        <v>0</v>
      </c>
      <c r="M51" s="1">
        <v>78</v>
      </c>
      <c r="N51" s="4">
        <f t="shared" si="12"/>
        <v>0.12168486739469579</v>
      </c>
      <c r="O51" s="6" t="s">
        <v>76</v>
      </c>
      <c r="P51" s="39"/>
      <c r="Q51" s="11" t="e">
        <f t="shared" si="18"/>
        <v>#DIV/0!</v>
      </c>
      <c r="R51" s="39"/>
      <c r="S51" s="11">
        <f t="shared" si="13"/>
        <v>0</v>
      </c>
      <c r="T51" s="1">
        <v>191</v>
      </c>
      <c r="U51" s="4">
        <f t="shared" si="14"/>
        <v>0.29797191887675506</v>
      </c>
      <c r="V51" s="6" t="s">
        <v>76</v>
      </c>
      <c r="W51" s="39"/>
      <c r="X51" s="11" t="e">
        <f t="shared" si="19"/>
        <v>#DIV/0!</v>
      </c>
      <c r="Y51" s="39"/>
      <c r="Z51" s="11">
        <f t="shared" si="15"/>
        <v>0</v>
      </c>
      <c r="AA51" s="1">
        <v>237</v>
      </c>
      <c r="AB51" s="4">
        <f t="shared" si="16"/>
        <v>0.36973478939157567</v>
      </c>
    </row>
    <row r="52" spans="1:28" ht="12.75">
      <c r="A52" s="6" t="s">
        <v>78</v>
      </c>
      <c r="B52" s="6" t="s">
        <v>77</v>
      </c>
      <c r="C52" s="6" t="s">
        <v>21</v>
      </c>
      <c r="D52" s="6"/>
      <c r="E52" s="78">
        <v>323</v>
      </c>
      <c r="F52" s="78">
        <v>385</v>
      </c>
      <c r="G52" s="2">
        <f t="shared" si="10"/>
        <v>708</v>
      </c>
      <c r="H52" s="6" t="s">
        <v>78</v>
      </c>
      <c r="I52" s="39"/>
      <c r="J52" s="11">
        <f t="shared" si="17"/>
        <v>0</v>
      </c>
      <c r="K52" s="39"/>
      <c r="L52" s="11">
        <f t="shared" si="11"/>
        <v>0</v>
      </c>
      <c r="M52" s="1">
        <v>93</v>
      </c>
      <c r="N52" s="4">
        <f t="shared" si="12"/>
        <v>0.13135593220338984</v>
      </c>
      <c r="O52" s="6" t="s">
        <v>78</v>
      </c>
      <c r="P52" s="39"/>
      <c r="Q52" s="11" t="e">
        <f t="shared" si="18"/>
        <v>#DIV/0!</v>
      </c>
      <c r="R52" s="39"/>
      <c r="S52" s="11">
        <f t="shared" si="13"/>
        <v>0</v>
      </c>
      <c r="T52" s="1">
        <v>242</v>
      </c>
      <c r="U52" s="4">
        <f t="shared" si="14"/>
        <v>0.3418079096045198</v>
      </c>
      <c r="V52" s="6" t="s">
        <v>78</v>
      </c>
      <c r="W52" s="39"/>
      <c r="X52" s="11" t="e">
        <f t="shared" si="19"/>
        <v>#DIV/0!</v>
      </c>
      <c r="Y52" s="39"/>
      <c r="Z52" s="11">
        <f t="shared" si="15"/>
        <v>0</v>
      </c>
      <c r="AA52" s="1">
        <v>295</v>
      </c>
      <c r="AB52" s="4">
        <f t="shared" si="16"/>
        <v>0.4166666666666667</v>
      </c>
    </row>
    <row r="53" spans="1:28" ht="12.75">
      <c r="A53" s="6" t="s">
        <v>79</v>
      </c>
      <c r="B53" s="6" t="s">
        <v>80</v>
      </c>
      <c r="C53" s="6" t="s">
        <v>81</v>
      </c>
      <c r="D53" s="6"/>
      <c r="E53" s="78">
        <v>377</v>
      </c>
      <c r="F53" s="78">
        <v>446</v>
      </c>
      <c r="G53" s="2">
        <f t="shared" si="10"/>
        <v>823</v>
      </c>
      <c r="H53" s="6" t="s">
        <v>79</v>
      </c>
      <c r="I53" s="39"/>
      <c r="J53" s="11">
        <f t="shared" si="17"/>
        <v>0</v>
      </c>
      <c r="K53" s="39"/>
      <c r="L53" s="11">
        <f t="shared" si="11"/>
        <v>0</v>
      </c>
      <c r="M53" s="1">
        <v>115</v>
      </c>
      <c r="N53" s="4">
        <f t="shared" si="12"/>
        <v>0.13973268529769137</v>
      </c>
      <c r="O53" s="6" t="s">
        <v>79</v>
      </c>
      <c r="P53" s="39"/>
      <c r="Q53" s="11" t="e">
        <f t="shared" si="18"/>
        <v>#DIV/0!</v>
      </c>
      <c r="R53" s="39"/>
      <c r="S53" s="11">
        <f t="shared" si="13"/>
        <v>0</v>
      </c>
      <c r="T53" s="1">
        <v>254</v>
      </c>
      <c r="U53" s="4">
        <f t="shared" si="14"/>
        <v>0.3086269744835966</v>
      </c>
      <c r="V53" s="6" t="s">
        <v>79</v>
      </c>
      <c r="W53" s="39"/>
      <c r="X53" s="11" t="e">
        <f t="shared" si="19"/>
        <v>#DIV/0!</v>
      </c>
      <c r="Y53" s="39"/>
      <c r="Z53" s="11">
        <f t="shared" si="15"/>
        <v>0</v>
      </c>
      <c r="AA53" s="1">
        <v>313</v>
      </c>
      <c r="AB53" s="4">
        <f t="shared" si="16"/>
        <v>0.38031591737545567</v>
      </c>
    </row>
    <row r="54" spans="1:28" ht="12.75">
      <c r="A54" s="6" t="s">
        <v>82</v>
      </c>
      <c r="B54" s="6" t="s">
        <v>80</v>
      </c>
      <c r="C54" s="6" t="s">
        <v>81</v>
      </c>
      <c r="D54" s="6"/>
      <c r="E54" s="78">
        <v>368</v>
      </c>
      <c r="F54" s="78">
        <v>434</v>
      </c>
      <c r="G54" s="2">
        <f t="shared" si="10"/>
        <v>802</v>
      </c>
      <c r="H54" s="6" t="s">
        <v>82</v>
      </c>
      <c r="I54" s="39"/>
      <c r="J54" s="11">
        <f t="shared" si="17"/>
        <v>0</v>
      </c>
      <c r="K54" s="39"/>
      <c r="L54" s="11">
        <f t="shared" si="11"/>
        <v>0</v>
      </c>
      <c r="M54" s="1">
        <v>91</v>
      </c>
      <c r="N54" s="4">
        <f t="shared" si="12"/>
        <v>0.11346633416458853</v>
      </c>
      <c r="O54" s="6" t="s">
        <v>82</v>
      </c>
      <c r="P54" s="39"/>
      <c r="Q54" s="11" t="e">
        <f t="shared" si="18"/>
        <v>#DIV/0!</v>
      </c>
      <c r="R54" s="39"/>
      <c r="S54" s="11">
        <f t="shared" si="13"/>
        <v>0</v>
      </c>
      <c r="T54" s="1">
        <v>247</v>
      </c>
      <c r="U54" s="4">
        <f t="shared" si="14"/>
        <v>0.30798004987531175</v>
      </c>
      <c r="V54" s="6" t="s">
        <v>82</v>
      </c>
      <c r="W54" s="39"/>
      <c r="X54" s="11" t="e">
        <f t="shared" si="19"/>
        <v>#DIV/0!</v>
      </c>
      <c r="Y54" s="39"/>
      <c r="Z54" s="11">
        <f t="shared" si="15"/>
        <v>0</v>
      </c>
      <c r="AA54" s="1">
        <v>299</v>
      </c>
      <c r="AB54" s="4">
        <f t="shared" si="16"/>
        <v>0.37281795511221943</v>
      </c>
    </row>
    <row r="55" spans="1:28" ht="12.75">
      <c r="A55" s="6" t="s">
        <v>83</v>
      </c>
      <c r="B55" s="6" t="s">
        <v>80</v>
      </c>
      <c r="C55" s="6" t="s">
        <v>81</v>
      </c>
      <c r="D55" s="6"/>
      <c r="E55" s="78">
        <v>488</v>
      </c>
      <c r="F55" s="78">
        <v>516</v>
      </c>
      <c r="G55" s="2">
        <f t="shared" si="10"/>
        <v>1004</v>
      </c>
      <c r="H55" s="6" t="s">
        <v>83</v>
      </c>
      <c r="I55" s="39"/>
      <c r="J55" s="11">
        <f t="shared" si="17"/>
        <v>0</v>
      </c>
      <c r="K55" s="39"/>
      <c r="L55" s="11">
        <f t="shared" si="11"/>
        <v>0</v>
      </c>
      <c r="M55" s="1">
        <v>128</v>
      </c>
      <c r="N55" s="4">
        <f t="shared" si="12"/>
        <v>0.12749003984063745</v>
      </c>
      <c r="O55" s="6" t="s">
        <v>83</v>
      </c>
      <c r="P55" s="39"/>
      <c r="Q55" s="11" t="e">
        <f t="shared" si="18"/>
        <v>#DIV/0!</v>
      </c>
      <c r="R55" s="39"/>
      <c r="S55" s="11">
        <f t="shared" si="13"/>
        <v>0</v>
      </c>
      <c r="T55" s="1">
        <v>363</v>
      </c>
      <c r="U55" s="4">
        <f t="shared" si="14"/>
        <v>0.3615537848605578</v>
      </c>
      <c r="V55" s="6" t="s">
        <v>83</v>
      </c>
      <c r="W55" s="39"/>
      <c r="X55" s="11" t="e">
        <f t="shared" si="19"/>
        <v>#DIV/0!</v>
      </c>
      <c r="Y55" s="39"/>
      <c r="Z55" s="11">
        <f t="shared" si="15"/>
        <v>0</v>
      </c>
      <c r="AA55" s="1">
        <v>455</v>
      </c>
      <c r="AB55" s="4">
        <f t="shared" si="16"/>
        <v>0.4531872509960159</v>
      </c>
    </row>
    <row r="56" spans="1:28" ht="12.75">
      <c r="A56" s="6" t="s">
        <v>84</v>
      </c>
      <c r="B56" s="6" t="s">
        <v>80</v>
      </c>
      <c r="C56" s="6" t="s">
        <v>81</v>
      </c>
      <c r="D56" s="6"/>
      <c r="E56" s="78">
        <v>326</v>
      </c>
      <c r="F56" s="78">
        <v>393</v>
      </c>
      <c r="G56" s="2">
        <f t="shared" si="10"/>
        <v>719</v>
      </c>
      <c r="H56" s="6" t="s">
        <v>84</v>
      </c>
      <c r="I56" s="39"/>
      <c r="J56" s="11">
        <f t="shared" si="17"/>
        <v>0</v>
      </c>
      <c r="K56" s="39"/>
      <c r="L56" s="11">
        <f t="shared" si="11"/>
        <v>0</v>
      </c>
      <c r="M56" s="1">
        <v>99</v>
      </c>
      <c r="N56" s="4">
        <f t="shared" si="12"/>
        <v>0.1376912378303199</v>
      </c>
      <c r="O56" s="6" t="s">
        <v>84</v>
      </c>
      <c r="P56" s="39"/>
      <c r="Q56" s="11" t="e">
        <f t="shared" si="18"/>
        <v>#DIV/0!</v>
      </c>
      <c r="R56" s="39"/>
      <c r="S56" s="11">
        <f t="shared" si="13"/>
        <v>0</v>
      </c>
      <c r="T56" s="1">
        <v>231</v>
      </c>
      <c r="U56" s="4">
        <f t="shared" si="14"/>
        <v>0.32127955493741306</v>
      </c>
      <c r="V56" s="6" t="s">
        <v>84</v>
      </c>
      <c r="W56" s="39"/>
      <c r="X56" s="11" t="e">
        <f t="shared" si="19"/>
        <v>#DIV/0!</v>
      </c>
      <c r="Y56" s="39"/>
      <c r="Z56" s="11">
        <f t="shared" si="15"/>
        <v>0</v>
      </c>
      <c r="AA56" s="1">
        <v>280</v>
      </c>
      <c r="AB56" s="4">
        <f t="shared" si="16"/>
        <v>0.3894297635605007</v>
      </c>
    </row>
    <row r="57" spans="1:28" ht="13.5" thickBot="1">
      <c r="A57" s="6" t="s">
        <v>85</v>
      </c>
      <c r="B57" s="6" t="s">
        <v>80</v>
      </c>
      <c r="C57" s="6" t="s">
        <v>81</v>
      </c>
      <c r="D57" s="6"/>
      <c r="E57" s="78">
        <v>459</v>
      </c>
      <c r="F57" s="78">
        <v>497</v>
      </c>
      <c r="G57" s="2">
        <f t="shared" si="10"/>
        <v>956</v>
      </c>
      <c r="H57" s="6">
        <v>49</v>
      </c>
      <c r="I57" s="39"/>
      <c r="J57" s="11" t="e">
        <f>(I57/#REF!)</f>
        <v>#REF!</v>
      </c>
      <c r="K57" s="39"/>
      <c r="L57" s="11">
        <f t="shared" si="11"/>
        <v>0</v>
      </c>
      <c r="M57" s="1">
        <v>94</v>
      </c>
      <c r="N57" s="4">
        <f t="shared" si="12"/>
        <v>0.09832635983263599</v>
      </c>
      <c r="O57" s="6" t="s">
        <v>85</v>
      </c>
      <c r="P57" s="39"/>
      <c r="Q57" s="11" t="e">
        <f>(P57/#REF!)</f>
        <v>#REF!</v>
      </c>
      <c r="R57" s="39"/>
      <c r="S57" s="11">
        <f t="shared" si="13"/>
        <v>0</v>
      </c>
      <c r="T57" s="1">
        <v>281</v>
      </c>
      <c r="U57" s="4">
        <f t="shared" si="14"/>
        <v>0.2939330543933054</v>
      </c>
      <c r="V57" s="6" t="s">
        <v>85</v>
      </c>
      <c r="W57" s="39"/>
      <c r="X57" s="11" t="e">
        <f>(W57/#REF!)</f>
        <v>#REF!</v>
      </c>
      <c r="Y57" s="39"/>
      <c r="Z57" s="11">
        <f t="shared" si="15"/>
        <v>0</v>
      </c>
      <c r="AA57" s="1">
        <v>356</v>
      </c>
      <c r="AB57" s="4">
        <f t="shared" si="16"/>
        <v>0.3723849372384937</v>
      </c>
    </row>
    <row r="58" spans="1:28" ht="13.5" thickBot="1">
      <c r="A58" s="6"/>
      <c r="B58" s="6"/>
      <c r="C58" s="41" t="s">
        <v>86</v>
      </c>
      <c r="D58" s="6"/>
      <c r="E58" s="3">
        <f>SUM(E9:E57)</f>
        <v>17171</v>
      </c>
      <c r="F58" s="3">
        <f>SUM(F9:F57)</f>
        <v>19651</v>
      </c>
      <c r="G58" s="3">
        <f>SUM(G9:G57)</f>
        <v>36822</v>
      </c>
      <c r="I58" s="12">
        <f>SUM(I9:I57)</f>
        <v>0</v>
      </c>
      <c r="J58" s="13">
        <f>(I58/E58)</f>
        <v>0</v>
      </c>
      <c r="K58" s="14">
        <f>SUM(K9:K57)</f>
        <v>0</v>
      </c>
      <c r="L58" s="13">
        <f t="shared" si="11"/>
        <v>0</v>
      </c>
      <c r="M58" s="40">
        <f>SUM(M9:M57)</f>
        <v>4558</v>
      </c>
      <c r="N58" s="5">
        <f t="shared" si="12"/>
        <v>0.12378469393297485</v>
      </c>
      <c r="O58" s="6"/>
      <c r="P58" s="12">
        <f>SUM(P9:P57)</f>
        <v>0</v>
      </c>
      <c r="Q58" s="13" t="e">
        <f>(P58/L58)</f>
        <v>#DIV/0!</v>
      </c>
      <c r="R58" s="14">
        <f>SUM(R9:R57)</f>
        <v>0</v>
      </c>
      <c r="S58" s="13">
        <f t="shared" si="13"/>
        <v>0</v>
      </c>
      <c r="T58" s="40">
        <f>SUM(T9:T57)</f>
        <v>11629</v>
      </c>
      <c r="U58" s="44">
        <f t="shared" si="14"/>
        <v>0.315816631361686</v>
      </c>
      <c r="V58" s="6"/>
      <c r="W58" s="12">
        <f>SUM(W9:W57)</f>
        <v>0</v>
      </c>
      <c r="X58" s="13" t="e">
        <f>(W58/S58)</f>
        <v>#DIV/0!</v>
      </c>
      <c r="Y58" s="14">
        <f>SUM(Y9:Y57)</f>
        <v>0</v>
      </c>
      <c r="Z58" s="13">
        <f t="shared" si="15"/>
        <v>0</v>
      </c>
      <c r="AA58" s="40">
        <f>SUM(AA9:AA57)</f>
        <v>14417</v>
      </c>
      <c r="AB58" s="44">
        <f t="shared" si="16"/>
        <v>0.39153223616316335</v>
      </c>
    </row>
    <row r="59" ht="12.75">
      <c r="H59" s="6"/>
    </row>
    <row r="60" spans="11:27" ht="12.75">
      <c r="K60" s="8" t="str">
        <f>$G$4</f>
        <v>Sezioni scrutinate</v>
      </c>
      <c r="L60" s="8"/>
      <c r="M60" s="9">
        <f>COUNTIF($M$9:$M$57,"&lt;&gt;0")</f>
        <v>49</v>
      </c>
      <c r="R60" s="8" t="str">
        <f>$G$4</f>
        <v>Sezioni scrutinate</v>
      </c>
      <c r="S60" s="8"/>
      <c r="T60" s="9">
        <f>COUNTIF($T$9:$T$57,"&lt;&gt;0")</f>
        <v>49</v>
      </c>
      <c r="Y60" s="8" t="str">
        <f>$G$4</f>
        <v>Sezioni scrutinate</v>
      </c>
      <c r="Z60" s="8"/>
      <c r="AA60" s="9">
        <f>COUNTIF($AA$9:$AA$57,"&lt;&gt;0")</f>
        <v>49</v>
      </c>
    </row>
    <row r="61" spans="11:27" ht="12.75">
      <c r="K61" s="8" t="s">
        <v>94</v>
      </c>
      <c r="L61" s="8"/>
      <c r="M61" s="10">
        <f>$I$4</f>
        <v>49</v>
      </c>
      <c r="R61" s="8" t="s">
        <v>94</v>
      </c>
      <c r="S61" s="8"/>
      <c r="T61" s="10">
        <f>$I$4</f>
        <v>49</v>
      </c>
      <c r="Y61" s="8" t="s">
        <v>94</v>
      </c>
      <c r="Z61" s="8"/>
      <c r="AA61" s="10">
        <f>$I$4</f>
        <v>49</v>
      </c>
    </row>
  </sheetData>
  <sheetProtection password="8351" sheet="1" objects="1" scenarios="1"/>
  <mergeCells count="4">
    <mergeCell ref="I6:N6"/>
    <mergeCell ref="P6:U6"/>
    <mergeCell ref="W6:AB6"/>
    <mergeCell ref="F2:G2"/>
  </mergeCells>
  <printOptions gridLines="1" horizontalCentered="1" verticalCentered="1"/>
  <pageMargins left="0.7874015748031497" right="0.7874015748031497" top="0.984251968503937" bottom="0.6299212598425197" header="0.5118110236220472" footer="0.5118110236220472"/>
  <pageSetup fitToHeight="1" fitToWidth="1" horizontalDpi="600" verticalDpi="600" orientation="landscape" paperSize="8" scale="42" r:id="rId2"/>
  <headerFooter alignWithMargins="0">
    <oddHeader>&amp;LComune di Vercelli&amp;RCentro Elaborazione Dati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AB61"/>
  <sheetViews>
    <sheetView zoomScalePageLayoutView="0" workbookViewId="0" topLeftCell="O1">
      <selection activeCell="AA9" sqref="AA9:AA57"/>
    </sheetView>
  </sheetViews>
  <sheetFormatPr defaultColWidth="8.8515625" defaultRowHeight="12.75"/>
  <cols>
    <col min="1" max="1" width="4.57421875" style="7" customWidth="1"/>
    <col min="2" max="2" width="36.28125" style="7" customWidth="1"/>
    <col min="3" max="3" width="24.57421875" style="7" customWidth="1"/>
    <col min="4" max="4" width="4.7109375" style="7" customWidth="1"/>
    <col min="5" max="5" width="14.140625" style="23" customWidth="1"/>
    <col min="6" max="7" width="12.140625" style="23" customWidth="1"/>
    <col min="8" max="8" width="7.140625" style="7" customWidth="1"/>
    <col min="9" max="14" width="10.28125" style="7" customWidth="1"/>
    <col min="15" max="15" width="4.7109375" style="7" customWidth="1"/>
    <col min="16" max="21" width="10.57421875" style="7" customWidth="1"/>
    <col min="22" max="22" width="5.8515625" style="7" customWidth="1"/>
    <col min="23" max="27" width="10.28125" style="7" customWidth="1"/>
    <col min="28" max="28" width="10.57421875" style="7" customWidth="1"/>
    <col min="29" max="16384" width="8.8515625" style="7" customWidth="1"/>
  </cols>
  <sheetData>
    <row r="1" ht="12.75"/>
    <row r="2" spans="5:11" ht="12.75">
      <c r="E2" s="15" t="s">
        <v>116</v>
      </c>
      <c r="F2" s="84" t="s">
        <v>108</v>
      </c>
      <c r="G2" s="84"/>
      <c r="H2" s="17" t="s">
        <v>91</v>
      </c>
      <c r="I2" s="18">
        <v>0.5104166666666666</v>
      </c>
      <c r="J2" s="18">
        <v>0.8020833333333334</v>
      </c>
      <c r="K2" s="18">
        <v>0.9270833333333334</v>
      </c>
    </row>
    <row r="3" spans="2:11" ht="12.75">
      <c r="B3" s="19"/>
      <c r="C3" s="20"/>
      <c r="D3" s="20"/>
      <c r="E3" s="79" t="s">
        <v>113</v>
      </c>
      <c r="F3" s="16"/>
      <c r="G3" s="21" t="s">
        <v>92</v>
      </c>
      <c r="H3" s="17"/>
      <c r="I3" s="17"/>
      <c r="J3" s="17" t="s">
        <v>93</v>
      </c>
      <c r="K3" s="17"/>
    </row>
    <row r="4" spans="2:11" ht="12.75">
      <c r="B4" s="19"/>
      <c r="C4" s="20"/>
      <c r="D4" s="20"/>
      <c r="E4" s="22" t="s">
        <v>112</v>
      </c>
      <c r="F4" s="16"/>
      <c r="G4" s="21" t="s">
        <v>98</v>
      </c>
      <c r="H4" s="17"/>
      <c r="I4" s="17">
        <v>49</v>
      </c>
      <c r="J4" s="42"/>
      <c r="K4" s="43"/>
    </row>
    <row r="5" ht="13.5" thickBot="1"/>
    <row r="6" spans="3:28" ht="13.5" thickBot="1">
      <c r="C6" s="24">
        <f ca="1">NOW()</f>
        <v>40706.928360185186</v>
      </c>
      <c r="I6" s="81" t="str">
        <f>$E$2&amp;" del "&amp;$E$3&amp;" "&amp;$E$4&amp;"   "&amp;$F$2&amp;"   "&amp;$H$2&amp;" "&amp;TEXT(I2,"h.mm")</f>
        <v>Referendum N. 4 del 12 - 13 Giugno 2011   Affluenze Domenica   ore 12.15</v>
      </c>
      <c r="J6" s="82"/>
      <c r="K6" s="82"/>
      <c r="L6" s="82"/>
      <c r="M6" s="82"/>
      <c r="N6" s="83"/>
      <c r="O6" s="6"/>
      <c r="P6" s="81" t="str">
        <f>$E$2&amp;" del "&amp;$E$3&amp;" "&amp;$E$4&amp;"   "&amp;$F$2&amp;"   "&amp;$H$2&amp;" "&amp;TEXT(J2,"h.mm")</f>
        <v>Referendum N. 4 del 12 - 13 Giugno 2011   Affluenze Domenica   ore 19.15</v>
      </c>
      <c r="Q6" s="82"/>
      <c r="R6" s="82"/>
      <c r="S6" s="82"/>
      <c r="T6" s="82"/>
      <c r="U6" s="83"/>
      <c r="V6" s="6"/>
      <c r="W6" s="81" t="str">
        <f>$E$2&amp;" del "&amp;$E$3&amp;" "&amp;$E$4&amp;"   "&amp;$F$2&amp;"   "&amp;$H$2&amp;" "&amp;TEXT(K2,"h.mm")</f>
        <v>Referendum N. 4 del 12 - 13 Giugno 2011   Affluenze Domenica   ore 22.15</v>
      </c>
      <c r="X6" s="82"/>
      <c r="Y6" s="82"/>
      <c r="Z6" s="82"/>
      <c r="AA6" s="82"/>
      <c r="AB6" s="83"/>
    </row>
    <row r="7" spans="5:28" ht="12.75">
      <c r="E7" s="25" t="s">
        <v>0</v>
      </c>
      <c r="F7" s="26" t="s">
        <v>0</v>
      </c>
      <c r="G7" s="26" t="s">
        <v>0</v>
      </c>
      <c r="I7" s="27" t="s">
        <v>87</v>
      </c>
      <c r="J7" s="28" t="s">
        <v>88</v>
      </c>
      <c r="K7" s="28" t="s">
        <v>87</v>
      </c>
      <c r="L7" s="28" t="s">
        <v>88</v>
      </c>
      <c r="M7" s="29" t="s">
        <v>87</v>
      </c>
      <c r="N7" s="30" t="s">
        <v>88</v>
      </c>
      <c r="O7" s="6"/>
      <c r="P7" s="27" t="s">
        <v>87</v>
      </c>
      <c r="Q7" s="28" t="s">
        <v>88</v>
      </c>
      <c r="R7" s="28" t="s">
        <v>87</v>
      </c>
      <c r="S7" s="28" t="s">
        <v>88</v>
      </c>
      <c r="T7" s="29" t="s">
        <v>87</v>
      </c>
      <c r="U7" s="30" t="s">
        <v>88</v>
      </c>
      <c r="V7" s="6"/>
      <c r="W7" s="27" t="s">
        <v>87</v>
      </c>
      <c r="X7" s="28" t="s">
        <v>88</v>
      </c>
      <c r="Y7" s="28" t="s">
        <v>87</v>
      </c>
      <c r="Z7" s="28" t="s">
        <v>88</v>
      </c>
      <c r="AA7" s="29" t="s">
        <v>87</v>
      </c>
      <c r="AB7" s="30" t="s">
        <v>88</v>
      </c>
    </row>
    <row r="8" spans="1:28" ht="13.5" thickBot="1">
      <c r="A8" s="31" t="s">
        <v>1</v>
      </c>
      <c r="B8" s="31" t="s">
        <v>2</v>
      </c>
      <c r="C8" s="31" t="s">
        <v>3</v>
      </c>
      <c r="D8" s="31" t="s">
        <v>4</v>
      </c>
      <c r="E8" s="32" t="s">
        <v>5</v>
      </c>
      <c r="F8" s="33" t="s">
        <v>100</v>
      </c>
      <c r="G8" s="33" t="s">
        <v>6</v>
      </c>
      <c r="H8" s="31" t="s">
        <v>1</v>
      </c>
      <c r="I8" s="34" t="s">
        <v>5</v>
      </c>
      <c r="J8" s="35" t="s">
        <v>5</v>
      </c>
      <c r="K8" s="35" t="s">
        <v>100</v>
      </c>
      <c r="L8" s="35" t="s">
        <v>100</v>
      </c>
      <c r="M8" s="36" t="s">
        <v>6</v>
      </c>
      <c r="N8" s="37" t="s">
        <v>6</v>
      </c>
      <c r="O8" s="31" t="s">
        <v>1</v>
      </c>
      <c r="P8" s="34" t="s">
        <v>5</v>
      </c>
      <c r="Q8" s="35" t="s">
        <v>5</v>
      </c>
      <c r="R8" s="35" t="s">
        <v>100</v>
      </c>
      <c r="S8" s="35" t="s">
        <v>100</v>
      </c>
      <c r="T8" s="36" t="s">
        <v>6</v>
      </c>
      <c r="U8" s="37" t="s">
        <v>6</v>
      </c>
      <c r="V8" s="31" t="s">
        <v>1</v>
      </c>
      <c r="W8" s="34" t="s">
        <v>5</v>
      </c>
      <c r="X8" s="35" t="s">
        <v>5</v>
      </c>
      <c r="Y8" s="35" t="s">
        <v>100</v>
      </c>
      <c r="Z8" s="35" t="s">
        <v>100</v>
      </c>
      <c r="AA8" s="36" t="s">
        <v>6</v>
      </c>
      <c r="AB8" s="37" t="s">
        <v>6</v>
      </c>
    </row>
    <row r="9" spans="1:28" ht="12.75">
      <c r="A9" s="6" t="s">
        <v>7</v>
      </c>
      <c r="B9" s="6" t="s">
        <v>8</v>
      </c>
      <c r="C9" s="38" t="s">
        <v>9</v>
      </c>
      <c r="D9" s="6"/>
      <c r="E9" s="78">
        <v>382</v>
      </c>
      <c r="F9" s="78">
        <v>442</v>
      </c>
      <c r="G9" s="2">
        <f aca="true" t="shared" si="0" ref="G9:G40">SUM(E9:F9)</f>
        <v>824</v>
      </c>
      <c r="H9" s="6" t="s">
        <v>7</v>
      </c>
      <c r="I9" s="39"/>
      <c r="J9" s="11">
        <f aca="true" t="shared" si="1" ref="J9:J42">(I9/E9)</f>
        <v>0</v>
      </c>
      <c r="K9" s="39"/>
      <c r="L9" s="11">
        <f aca="true" t="shared" si="2" ref="L9:L40">(K9/F9)</f>
        <v>0</v>
      </c>
      <c r="M9" s="1">
        <v>108</v>
      </c>
      <c r="N9" s="4">
        <f aca="true" t="shared" si="3" ref="N9:N40">(M9/G9)</f>
        <v>0.13106796116504854</v>
      </c>
      <c r="O9" s="6" t="s">
        <v>7</v>
      </c>
      <c r="P9" s="39"/>
      <c r="Q9" s="11" t="e">
        <f aca="true" t="shared" si="4" ref="Q9:Q42">(P9/L9)</f>
        <v>#DIV/0!</v>
      </c>
      <c r="R9" s="39"/>
      <c r="S9" s="11">
        <f aca="true" t="shared" si="5" ref="S9:S40">(R9/M9)</f>
        <v>0</v>
      </c>
      <c r="T9" s="1">
        <v>252</v>
      </c>
      <c r="U9" s="4">
        <f aca="true" t="shared" si="6" ref="U9:U40">(T9/G9)</f>
        <v>0.3058252427184466</v>
      </c>
      <c r="V9" s="6" t="s">
        <v>7</v>
      </c>
      <c r="W9" s="39"/>
      <c r="X9" s="11" t="e">
        <f aca="true" t="shared" si="7" ref="X9:X42">(W9/S9)</f>
        <v>#DIV/0!</v>
      </c>
      <c r="Y9" s="39"/>
      <c r="Z9" s="11">
        <f aca="true" t="shared" si="8" ref="Z9:Z40">(Y9/T9)</f>
        <v>0</v>
      </c>
      <c r="AA9" s="1">
        <v>209</v>
      </c>
      <c r="AB9" s="4">
        <f aca="true" t="shared" si="9" ref="AB9:AB40">(AA9/G9)</f>
        <v>0.2536407766990291</v>
      </c>
    </row>
    <row r="10" spans="1:28" ht="12.75">
      <c r="A10" s="6" t="s">
        <v>10</v>
      </c>
      <c r="B10" s="6" t="s">
        <v>8</v>
      </c>
      <c r="C10" s="38" t="s">
        <v>9</v>
      </c>
      <c r="D10" s="6"/>
      <c r="E10" s="78">
        <v>278</v>
      </c>
      <c r="F10" s="78">
        <v>451</v>
      </c>
      <c r="G10" s="2">
        <f t="shared" si="0"/>
        <v>729</v>
      </c>
      <c r="H10" s="6" t="s">
        <v>10</v>
      </c>
      <c r="I10" s="39"/>
      <c r="J10" s="11">
        <f t="shared" si="1"/>
        <v>0</v>
      </c>
      <c r="K10" s="39"/>
      <c r="L10" s="11">
        <f t="shared" si="2"/>
        <v>0</v>
      </c>
      <c r="M10" s="1">
        <v>66</v>
      </c>
      <c r="N10" s="4">
        <f t="shared" si="3"/>
        <v>0.09053497942386832</v>
      </c>
      <c r="O10" s="6" t="s">
        <v>10</v>
      </c>
      <c r="P10" s="39"/>
      <c r="Q10" s="11" t="e">
        <f t="shared" si="4"/>
        <v>#DIV/0!</v>
      </c>
      <c r="R10" s="39"/>
      <c r="S10" s="11">
        <f t="shared" si="5"/>
        <v>0</v>
      </c>
      <c r="T10" s="1">
        <v>186</v>
      </c>
      <c r="U10" s="4">
        <f t="shared" si="6"/>
        <v>0.2551440329218107</v>
      </c>
      <c r="V10" s="6" t="s">
        <v>10</v>
      </c>
      <c r="W10" s="39"/>
      <c r="X10" s="11" t="e">
        <f t="shared" si="7"/>
        <v>#DIV/0!</v>
      </c>
      <c r="Y10" s="39"/>
      <c r="Z10" s="11">
        <f t="shared" si="8"/>
        <v>0</v>
      </c>
      <c r="AA10" s="1">
        <v>233</v>
      </c>
      <c r="AB10" s="4">
        <f t="shared" si="9"/>
        <v>0.3196159122085048</v>
      </c>
    </row>
    <row r="11" spans="1:28" ht="12.75">
      <c r="A11" s="6" t="s">
        <v>11</v>
      </c>
      <c r="B11" s="6" t="s">
        <v>20</v>
      </c>
      <c r="C11" s="6" t="s">
        <v>21</v>
      </c>
      <c r="D11" s="6">
        <v>4</v>
      </c>
      <c r="E11" s="78">
        <v>307</v>
      </c>
      <c r="F11" s="78">
        <v>329</v>
      </c>
      <c r="G11" s="2">
        <f t="shared" si="0"/>
        <v>636</v>
      </c>
      <c r="H11" s="6" t="s">
        <v>11</v>
      </c>
      <c r="I11" s="39"/>
      <c r="J11" s="11">
        <f t="shared" si="1"/>
        <v>0</v>
      </c>
      <c r="K11" s="39"/>
      <c r="L11" s="11">
        <f t="shared" si="2"/>
        <v>0</v>
      </c>
      <c r="M11" s="1">
        <v>71</v>
      </c>
      <c r="N11" s="4">
        <f t="shared" si="3"/>
        <v>0.11163522012578617</v>
      </c>
      <c r="O11" s="6" t="s">
        <v>11</v>
      </c>
      <c r="P11" s="39"/>
      <c r="Q11" s="11" t="e">
        <f t="shared" si="4"/>
        <v>#DIV/0!</v>
      </c>
      <c r="R11" s="39"/>
      <c r="S11" s="11">
        <f t="shared" si="5"/>
        <v>0</v>
      </c>
      <c r="T11" s="1">
        <v>143</v>
      </c>
      <c r="U11" s="4">
        <f t="shared" si="6"/>
        <v>0.2248427672955975</v>
      </c>
      <c r="V11" s="6" t="s">
        <v>11</v>
      </c>
      <c r="W11" s="39"/>
      <c r="X11" s="11" t="e">
        <f t="shared" si="7"/>
        <v>#DIV/0!</v>
      </c>
      <c r="Y11" s="39"/>
      <c r="Z11" s="11">
        <f t="shared" si="8"/>
        <v>0</v>
      </c>
      <c r="AA11" s="1">
        <v>187</v>
      </c>
      <c r="AB11" s="4">
        <f t="shared" si="9"/>
        <v>0.2940251572327044</v>
      </c>
    </row>
    <row r="12" spans="1:28" ht="12.75">
      <c r="A12" s="6" t="s">
        <v>13</v>
      </c>
      <c r="B12" s="6" t="s">
        <v>14</v>
      </c>
      <c r="C12" s="6" t="s">
        <v>15</v>
      </c>
      <c r="D12" s="6">
        <v>48</v>
      </c>
      <c r="E12" s="78">
        <v>335</v>
      </c>
      <c r="F12" s="78">
        <v>399</v>
      </c>
      <c r="G12" s="2">
        <f t="shared" si="0"/>
        <v>734</v>
      </c>
      <c r="H12" s="6" t="s">
        <v>13</v>
      </c>
      <c r="I12" s="39"/>
      <c r="J12" s="11">
        <f t="shared" si="1"/>
        <v>0</v>
      </c>
      <c r="K12" s="39"/>
      <c r="L12" s="11">
        <f t="shared" si="2"/>
        <v>0</v>
      </c>
      <c r="M12" s="1">
        <v>76</v>
      </c>
      <c r="N12" s="4">
        <f t="shared" si="3"/>
        <v>0.10354223433242507</v>
      </c>
      <c r="O12" s="6" t="s">
        <v>13</v>
      </c>
      <c r="P12" s="39"/>
      <c r="Q12" s="11" t="e">
        <f t="shared" si="4"/>
        <v>#DIV/0!</v>
      </c>
      <c r="R12" s="39"/>
      <c r="S12" s="11">
        <f t="shared" si="5"/>
        <v>0</v>
      </c>
      <c r="T12" s="1">
        <v>223</v>
      </c>
      <c r="U12" s="4">
        <f t="shared" si="6"/>
        <v>0.30381471389645776</v>
      </c>
      <c r="V12" s="6" t="s">
        <v>13</v>
      </c>
      <c r="W12" s="39"/>
      <c r="X12" s="11" t="e">
        <f t="shared" si="7"/>
        <v>#DIV/0!</v>
      </c>
      <c r="Y12" s="39"/>
      <c r="Z12" s="11">
        <f t="shared" si="8"/>
        <v>0</v>
      </c>
      <c r="AA12" s="1">
        <v>271</v>
      </c>
      <c r="AB12" s="4">
        <f t="shared" si="9"/>
        <v>0.3692098092643052</v>
      </c>
    </row>
    <row r="13" spans="1:28" ht="12.75">
      <c r="A13" s="6" t="s">
        <v>16</v>
      </c>
      <c r="B13" s="6" t="s">
        <v>14</v>
      </c>
      <c r="C13" s="6" t="s">
        <v>15</v>
      </c>
      <c r="D13" s="6">
        <v>48</v>
      </c>
      <c r="E13" s="78">
        <v>318</v>
      </c>
      <c r="F13" s="78">
        <v>363</v>
      </c>
      <c r="G13" s="2">
        <f t="shared" si="0"/>
        <v>681</v>
      </c>
      <c r="H13" s="6" t="s">
        <v>16</v>
      </c>
      <c r="I13" s="39"/>
      <c r="J13" s="11">
        <f t="shared" si="1"/>
        <v>0</v>
      </c>
      <c r="K13" s="39"/>
      <c r="L13" s="11">
        <f t="shared" si="2"/>
        <v>0</v>
      </c>
      <c r="M13" s="1">
        <v>88</v>
      </c>
      <c r="N13" s="4">
        <f t="shared" si="3"/>
        <v>0.12922173274596183</v>
      </c>
      <c r="O13" s="6" t="s">
        <v>16</v>
      </c>
      <c r="P13" s="39"/>
      <c r="Q13" s="11" t="e">
        <f t="shared" si="4"/>
        <v>#DIV/0!</v>
      </c>
      <c r="R13" s="39"/>
      <c r="S13" s="11">
        <f t="shared" si="5"/>
        <v>0</v>
      </c>
      <c r="T13" s="1">
        <v>218</v>
      </c>
      <c r="U13" s="4">
        <f t="shared" si="6"/>
        <v>0.3201174743024963</v>
      </c>
      <c r="V13" s="6" t="s">
        <v>16</v>
      </c>
      <c r="W13" s="39"/>
      <c r="X13" s="11" t="e">
        <f t="shared" si="7"/>
        <v>#DIV/0!</v>
      </c>
      <c r="Y13" s="39"/>
      <c r="Z13" s="11">
        <f t="shared" si="8"/>
        <v>0</v>
      </c>
      <c r="AA13" s="1">
        <v>271</v>
      </c>
      <c r="AB13" s="4">
        <f t="shared" si="9"/>
        <v>0.39794419970631423</v>
      </c>
    </row>
    <row r="14" spans="1:28" ht="12.75">
      <c r="A14" s="6" t="s">
        <v>17</v>
      </c>
      <c r="B14" s="6" t="s">
        <v>14</v>
      </c>
      <c r="C14" s="6" t="s">
        <v>15</v>
      </c>
      <c r="D14" s="6">
        <v>48</v>
      </c>
      <c r="E14" s="78">
        <v>383</v>
      </c>
      <c r="F14" s="78">
        <v>409</v>
      </c>
      <c r="G14" s="2">
        <f t="shared" si="0"/>
        <v>792</v>
      </c>
      <c r="H14" s="6" t="s">
        <v>17</v>
      </c>
      <c r="I14" s="39"/>
      <c r="J14" s="11">
        <f t="shared" si="1"/>
        <v>0</v>
      </c>
      <c r="K14" s="39"/>
      <c r="L14" s="11">
        <f t="shared" si="2"/>
        <v>0</v>
      </c>
      <c r="M14" s="1">
        <v>96</v>
      </c>
      <c r="N14" s="4">
        <f t="shared" si="3"/>
        <v>0.12121212121212122</v>
      </c>
      <c r="O14" s="6" t="s">
        <v>17</v>
      </c>
      <c r="P14" s="39"/>
      <c r="Q14" s="11" t="e">
        <f t="shared" si="4"/>
        <v>#DIV/0!</v>
      </c>
      <c r="R14" s="39"/>
      <c r="S14" s="11">
        <f t="shared" si="5"/>
        <v>0</v>
      </c>
      <c r="T14" s="1">
        <v>268</v>
      </c>
      <c r="U14" s="4">
        <f t="shared" si="6"/>
        <v>0.3383838383838384</v>
      </c>
      <c r="V14" s="6" t="s">
        <v>17</v>
      </c>
      <c r="W14" s="39"/>
      <c r="X14" s="11" t="e">
        <f t="shared" si="7"/>
        <v>#DIV/0!</v>
      </c>
      <c r="Y14" s="39"/>
      <c r="Z14" s="11">
        <f t="shared" si="8"/>
        <v>0</v>
      </c>
      <c r="AA14" s="1">
        <v>319</v>
      </c>
      <c r="AB14" s="4">
        <f t="shared" si="9"/>
        <v>0.4027777777777778</v>
      </c>
    </row>
    <row r="15" spans="1:28" ht="12.75">
      <c r="A15" s="6" t="s">
        <v>18</v>
      </c>
      <c r="B15" s="6" t="s">
        <v>14</v>
      </c>
      <c r="C15" s="6" t="s">
        <v>15</v>
      </c>
      <c r="D15" s="6">
        <v>48</v>
      </c>
      <c r="E15" s="78">
        <v>345</v>
      </c>
      <c r="F15" s="78">
        <v>391</v>
      </c>
      <c r="G15" s="2">
        <f t="shared" si="0"/>
        <v>736</v>
      </c>
      <c r="H15" s="6" t="s">
        <v>18</v>
      </c>
      <c r="I15" s="39"/>
      <c r="J15" s="11">
        <f t="shared" si="1"/>
        <v>0</v>
      </c>
      <c r="K15" s="39"/>
      <c r="L15" s="11">
        <f t="shared" si="2"/>
        <v>0</v>
      </c>
      <c r="M15" s="1">
        <v>105</v>
      </c>
      <c r="N15" s="4">
        <f t="shared" si="3"/>
        <v>0.14266304347826086</v>
      </c>
      <c r="O15" s="6" t="s">
        <v>18</v>
      </c>
      <c r="P15" s="39"/>
      <c r="Q15" s="11" t="e">
        <f t="shared" si="4"/>
        <v>#DIV/0!</v>
      </c>
      <c r="R15" s="39"/>
      <c r="S15" s="11">
        <f t="shared" si="5"/>
        <v>0</v>
      </c>
      <c r="T15" s="1">
        <v>277</v>
      </c>
      <c r="U15" s="4">
        <f t="shared" si="6"/>
        <v>0.3763586956521739</v>
      </c>
      <c r="V15" s="6" t="s">
        <v>18</v>
      </c>
      <c r="W15" s="39"/>
      <c r="X15" s="11" t="e">
        <f t="shared" si="7"/>
        <v>#DIV/0!</v>
      </c>
      <c r="Y15" s="39"/>
      <c r="Z15" s="11">
        <f t="shared" si="8"/>
        <v>0</v>
      </c>
      <c r="AA15" s="1">
        <v>330</v>
      </c>
      <c r="AB15" s="4">
        <f t="shared" si="9"/>
        <v>0.4483695652173913</v>
      </c>
    </row>
    <row r="16" spans="1:28" ht="12.75">
      <c r="A16" s="6" t="s">
        <v>19</v>
      </c>
      <c r="B16" s="6" t="s">
        <v>20</v>
      </c>
      <c r="C16" s="6" t="s">
        <v>21</v>
      </c>
      <c r="D16" s="6">
        <v>4</v>
      </c>
      <c r="E16" s="78">
        <v>344</v>
      </c>
      <c r="F16" s="78">
        <v>362</v>
      </c>
      <c r="G16" s="2">
        <f t="shared" si="0"/>
        <v>706</v>
      </c>
      <c r="H16" s="6" t="s">
        <v>19</v>
      </c>
      <c r="I16" s="39"/>
      <c r="J16" s="11">
        <f t="shared" si="1"/>
        <v>0</v>
      </c>
      <c r="K16" s="39"/>
      <c r="L16" s="11">
        <f t="shared" si="2"/>
        <v>0</v>
      </c>
      <c r="M16" s="1">
        <v>95</v>
      </c>
      <c r="N16" s="4">
        <f t="shared" si="3"/>
        <v>0.13456090651558072</v>
      </c>
      <c r="O16" s="6" t="s">
        <v>19</v>
      </c>
      <c r="P16" s="39"/>
      <c r="Q16" s="11" t="e">
        <f t="shared" si="4"/>
        <v>#DIV/0!</v>
      </c>
      <c r="R16" s="39"/>
      <c r="S16" s="11">
        <f t="shared" si="5"/>
        <v>0</v>
      </c>
      <c r="T16" s="1">
        <v>217</v>
      </c>
      <c r="U16" s="4">
        <f t="shared" si="6"/>
        <v>0.3073654390934844</v>
      </c>
      <c r="V16" s="6" t="s">
        <v>19</v>
      </c>
      <c r="W16" s="39"/>
      <c r="X16" s="11" t="e">
        <f t="shared" si="7"/>
        <v>#DIV/0!</v>
      </c>
      <c r="Y16" s="39"/>
      <c r="Z16" s="11">
        <f t="shared" si="8"/>
        <v>0</v>
      </c>
      <c r="AA16" s="1">
        <v>280</v>
      </c>
      <c r="AB16" s="4">
        <f t="shared" si="9"/>
        <v>0.39660056657223797</v>
      </c>
    </row>
    <row r="17" spans="1:28" ht="12.75">
      <c r="A17" s="6" t="s">
        <v>22</v>
      </c>
      <c r="B17" s="6" t="s">
        <v>23</v>
      </c>
      <c r="C17" s="6" t="s">
        <v>24</v>
      </c>
      <c r="D17" s="6" t="s">
        <v>25</v>
      </c>
      <c r="E17" s="78">
        <v>440</v>
      </c>
      <c r="F17" s="78">
        <v>488</v>
      </c>
      <c r="G17" s="2">
        <f t="shared" si="0"/>
        <v>928</v>
      </c>
      <c r="H17" s="6" t="s">
        <v>22</v>
      </c>
      <c r="I17" s="39"/>
      <c r="J17" s="11">
        <f t="shared" si="1"/>
        <v>0</v>
      </c>
      <c r="K17" s="39"/>
      <c r="L17" s="11">
        <f t="shared" si="2"/>
        <v>0</v>
      </c>
      <c r="M17" s="1">
        <v>96</v>
      </c>
      <c r="N17" s="4">
        <f t="shared" si="3"/>
        <v>0.10344827586206896</v>
      </c>
      <c r="O17" s="6" t="s">
        <v>22</v>
      </c>
      <c r="P17" s="39"/>
      <c r="Q17" s="11" t="e">
        <f t="shared" si="4"/>
        <v>#DIV/0!</v>
      </c>
      <c r="R17" s="39"/>
      <c r="S17" s="11">
        <f t="shared" si="5"/>
        <v>0</v>
      </c>
      <c r="T17" s="1">
        <v>250</v>
      </c>
      <c r="U17" s="4">
        <f t="shared" si="6"/>
        <v>0.26939655172413796</v>
      </c>
      <c r="V17" s="6" t="s">
        <v>22</v>
      </c>
      <c r="W17" s="39"/>
      <c r="X17" s="11" t="e">
        <f t="shared" si="7"/>
        <v>#DIV/0!</v>
      </c>
      <c r="Y17" s="39"/>
      <c r="Z17" s="11">
        <f t="shared" si="8"/>
        <v>0</v>
      </c>
      <c r="AA17" s="1">
        <v>339</v>
      </c>
      <c r="AB17" s="4">
        <f t="shared" si="9"/>
        <v>0.36530172413793105</v>
      </c>
    </row>
    <row r="18" spans="1:28" ht="12.75">
      <c r="A18" s="6" t="s">
        <v>26</v>
      </c>
      <c r="B18" s="6" t="s">
        <v>27</v>
      </c>
      <c r="C18" s="6" t="s">
        <v>28</v>
      </c>
      <c r="D18" s="6">
        <v>17</v>
      </c>
      <c r="E18" s="78">
        <v>385</v>
      </c>
      <c r="F18" s="78">
        <v>451</v>
      </c>
      <c r="G18" s="2">
        <f t="shared" si="0"/>
        <v>836</v>
      </c>
      <c r="H18" s="6" t="s">
        <v>26</v>
      </c>
      <c r="I18" s="39"/>
      <c r="J18" s="11">
        <f t="shared" si="1"/>
        <v>0</v>
      </c>
      <c r="K18" s="39"/>
      <c r="L18" s="11">
        <f t="shared" si="2"/>
        <v>0</v>
      </c>
      <c r="M18" s="1">
        <v>114</v>
      </c>
      <c r="N18" s="4">
        <f t="shared" si="3"/>
        <v>0.13636363636363635</v>
      </c>
      <c r="O18" s="6" t="s">
        <v>26</v>
      </c>
      <c r="P18" s="39"/>
      <c r="Q18" s="11" t="e">
        <f t="shared" si="4"/>
        <v>#DIV/0!</v>
      </c>
      <c r="R18" s="39"/>
      <c r="S18" s="11">
        <f t="shared" si="5"/>
        <v>0</v>
      </c>
      <c r="T18" s="1">
        <v>258</v>
      </c>
      <c r="U18" s="4">
        <f t="shared" si="6"/>
        <v>0.30861244019138756</v>
      </c>
      <c r="V18" s="6" t="s">
        <v>26</v>
      </c>
      <c r="W18" s="39"/>
      <c r="X18" s="11" t="e">
        <f t="shared" si="7"/>
        <v>#DIV/0!</v>
      </c>
      <c r="Y18" s="39"/>
      <c r="Z18" s="11">
        <f t="shared" si="8"/>
        <v>0</v>
      </c>
      <c r="AA18" s="1">
        <v>308</v>
      </c>
      <c r="AB18" s="4">
        <f t="shared" si="9"/>
        <v>0.3684210526315789</v>
      </c>
    </row>
    <row r="19" spans="1:28" ht="12.75">
      <c r="A19" s="6" t="s">
        <v>29</v>
      </c>
      <c r="B19" s="6" t="s">
        <v>27</v>
      </c>
      <c r="C19" s="6" t="s">
        <v>28</v>
      </c>
      <c r="D19" s="6">
        <v>17</v>
      </c>
      <c r="E19" s="78">
        <v>351</v>
      </c>
      <c r="F19" s="78">
        <v>465</v>
      </c>
      <c r="G19" s="2">
        <f t="shared" si="0"/>
        <v>816</v>
      </c>
      <c r="H19" s="6" t="s">
        <v>29</v>
      </c>
      <c r="I19" s="39"/>
      <c r="J19" s="11">
        <f t="shared" si="1"/>
        <v>0</v>
      </c>
      <c r="K19" s="39"/>
      <c r="L19" s="11">
        <f t="shared" si="2"/>
        <v>0</v>
      </c>
      <c r="M19" s="1">
        <v>100</v>
      </c>
      <c r="N19" s="4">
        <f t="shared" si="3"/>
        <v>0.12254901960784313</v>
      </c>
      <c r="O19" s="6" t="s">
        <v>29</v>
      </c>
      <c r="P19" s="39"/>
      <c r="Q19" s="11" t="e">
        <f t="shared" si="4"/>
        <v>#DIV/0!</v>
      </c>
      <c r="R19" s="39"/>
      <c r="S19" s="11">
        <f t="shared" si="5"/>
        <v>0</v>
      </c>
      <c r="T19" s="1">
        <v>220</v>
      </c>
      <c r="U19" s="4">
        <f t="shared" si="6"/>
        <v>0.2696078431372549</v>
      </c>
      <c r="V19" s="6" t="s">
        <v>29</v>
      </c>
      <c r="W19" s="39"/>
      <c r="X19" s="11" t="e">
        <f t="shared" si="7"/>
        <v>#DIV/0!</v>
      </c>
      <c r="Y19" s="39"/>
      <c r="Z19" s="11">
        <f t="shared" si="8"/>
        <v>0</v>
      </c>
      <c r="AA19" s="1">
        <v>280</v>
      </c>
      <c r="AB19" s="4">
        <f t="shared" si="9"/>
        <v>0.3431372549019608</v>
      </c>
    </row>
    <row r="20" spans="1:28" ht="12.75">
      <c r="A20" s="6" t="s">
        <v>30</v>
      </c>
      <c r="B20" s="6" t="s">
        <v>27</v>
      </c>
      <c r="C20" s="6" t="s">
        <v>28</v>
      </c>
      <c r="D20" s="6">
        <v>17</v>
      </c>
      <c r="E20" s="78">
        <v>397</v>
      </c>
      <c r="F20" s="78">
        <v>465</v>
      </c>
      <c r="G20" s="2">
        <f t="shared" si="0"/>
        <v>862</v>
      </c>
      <c r="H20" s="6" t="s">
        <v>30</v>
      </c>
      <c r="I20" s="39"/>
      <c r="J20" s="11">
        <f t="shared" si="1"/>
        <v>0</v>
      </c>
      <c r="K20" s="39"/>
      <c r="L20" s="11">
        <f t="shared" si="2"/>
        <v>0</v>
      </c>
      <c r="M20" s="1">
        <v>77</v>
      </c>
      <c r="N20" s="4">
        <f t="shared" si="3"/>
        <v>0.08932714617169374</v>
      </c>
      <c r="O20" s="6" t="s">
        <v>30</v>
      </c>
      <c r="P20" s="39"/>
      <c r="Q20" s="11" t="e">
        <f t="shared" si="4"/>
        <v>#DIV/0!</v>
      </c>
      <c r="R20" s="39"/>
      <c r="S20" s="11">
        <f t="shared" si="5"/>
        <v>0</v>
      </c>
      <c r="T20" s="1">
        <v>239</v>
      </c>
      <c r="U20" s="4">
        <f t="shared" si="6"/>
        <v>0.27726218097447797</v>
      </c>
      <c r="V20" s="6" t="s">
        <v>30</v>
      </c>
      <c r="W20" s="39"/>
      <c r="X20" s="11" t="e">
        <f t="shared" si="7"/>
        <v>#DIV/0!</v>
      </c>
      <c r="Y20" s="39"/>
      <c r="Z20" s="11">
        <f t="shared" si="8"/>
        <v>0</v>
      </c>
      <c r="AA20" s="1">
        <v>289</v>
      </c>
      <c r="AB20" s="4">
        <f t="shared" si="9"/>
        <v>0.3352668213457077</v>
      </c>
    </row>
    <row r="21" spans="1:28" ht="12.75">
      <c r="A21" s="6" t="s">
        <v>31</v>
      </c>
      <c r="B21" s="6" t="s">
        <v>32</v>
      </c>
      <c r="C21" s="6" t="s">
        <v>33</v>
      </c>
      <c r="D21" s="6">
        <v>6</v>
      </c>
      <c r="E21" s="78">
        <v>298</v>
      </c>
      <c r="F21" s="78">
        <v>426</v>
      </c>
      <c r="G21" s="2">
        <f t="shared" si="0"/>
        <v>724</v>
      </c>
      <c r="H21" s="6" t="s">
        <v>31</v>
      </c>
      <c r="I21" s="39"/>
      <c r="J21" s="11">
        <f t="shared" si="1"/>
        <v>0</v>
      </c>
      <c r="K21" s="39"/>
      <c r="L21" s="11">
        <f t="shared" si="2"/>
        <v>0</v>
      </c>
      <c r="M21" s="1">
        <v>91</v>
      </c>
      <c r="N21" s="4">
        <f t="shared" si="3"/>
        <v>0.12569060773480664</v>
      </c>
      <c r="O21" s="6" t="s">
        <v>31</v>
      </c>
      <c r="P21" s="39"/>
      <c r="Q21" s="11" t="e">
        <f t="shared" si="4"/>
        <v>#DIV/0!</v>
      </c>
      <c r="R21" s="39"/>
      <c r="S21" s="11">
        <f t="shared" si="5"/>
        <v>0</v>
      </c>
      <c r="T21" s="1">
        <v>201</v>
      </c>
      <c r="U21" s="4">
        <f t="shared" si="6"/>
        <v>0.2776243093922652</v>
      </c>
      <c r="V21" s="6" t="s">
        <v>31</v>
      </c>
      <c r="W21" s="39"/>
      <c r="X21" s="11" t="e">
        <f t="shared" si="7"/>
        <v>#DIV/0!</v>
      </c>
      <c r="Y21" s="39"/>
      <c r="Z21" s="11">
        <f t="shared" si="8"/>
        <v>0</v>
      </c>
      <c r="AA21" s="1">
        <v>244</v>
      </c>
      <c r="AB21" s="4">
        <f t="shared" si="9"/>
        <v>0.3370165745856354</v>
      </c>
    </row>
    <row r="22" spans="1:28" ht="12.75">
      <c r="A22" s="6" t="s">
        <v>34</v>
      </c>
      <c r="B22" s="6" t="s">
        <v>32</v>
      </c>
      <c r="C22" s="6" t="s">
        <v>33</v>
      </c>
      <c r="D22" s="6" t="s">
        <v>35</v>
      </c>
      <c r="E22" s="78">
        <v>353</v>
      </c>
      <c r="F22" s="78">
        <v>450</v>
      </c>
      <c r="G22" s="2">
        <f t="shared" si="0"/>
        <v>803</v>
      </c>
      <c r="H22" s="6" t="s">
        <v>34</v>
      </c>
      <c r="I22" s="39"/>
      <c r="J22" s="11">
        <f t="shared" si="1"/>
        <v>0</v>
      </c>
      <c r="K22" s="39"/>
      <c r="L22" s="11">
        <f t="shared" si="2"/>
        <v>0</v>
      </c>
      <c r="M22" s="1">
        <v>110</v>
      </c>
      <c r="N22" s="4">
        <f t="shared" si="3"/>
        <v>0.136986301369863</v>
      </c>
      <c r="O22" s="6" t="s">
        <v>34</v>
      </c>
      <c r="P22" s="39"/>
      <c r="Q22" s="11" t="e">
        <f t="shared" si="4"/>
        <v>#DIV/0!</v>
      </c>
      <c r="R22" s="39"/>
      <c r="S22" s="11">
        <f t="shared" si="5"/>
        <v>0</v>
      </c>
      <c r="T22" s="1">
        <v>272</v>
      </c>
      <c r="U22" s="4">
        <f t="shared" si="6"/>
        <v>0.33872976338729766</v>
      </c>
      <c r="V22" s="6" t="s">
        <v>34</v>
      </c>
      <c r="W22" s="39"/>
      <c r="X22" s="11" t="e">
        <f t="shared" si="7"/>
        <v>#DIV/0!</v>
      </c>
      <c r="Y22" s="39"/>
      <c r="Z22" s="11">
        <f t="shared" si="8"/>
        <v>0</v>
      </c>
      <c r="AA22" s="1">
        <v>331</v>
      </c>
      <c r="AB22" s="4">
        <f t="shared" si="9"/>
        <v>0.4122042341220423</v>
      </c>
    </row>
    <row r="23" spans="1:28" ht="12.75">
      <c r="A23" s="6" t="s">
        <v>12</v>
      </c>
      <c r="B23" s="6" t="s">
        <v>32</v>
      </c>
      <c r="C23" s="6" t="s">
        <v>33</v>
      </c>
      <c r="D23" s="6" t="s">
        <v>35</v>
      </c>
      <c r="E23" s="78">
        <v>324</v>
      </c>
      <c r="F23" s="78">
        <v>385</v>
      </c>
      <c r="G23" s="2">
        <f t="shared" si="0"/>
        <v>709</v>
      </c>
      <c r="H23" s="6" t="s">
        <v>12</v>
      </c>
      <c r="I23" s="39"/>
      <c r="J23" s="11">
        <f t="shared" si="1"/>
        <v>0</v>
      </c>
      <c r="K23" s="39"/>
      <c r="L23" s="11">
        <f t="shared" si="2"/>
        <v>0</v>
      </c>
      <c r="M23" s="1">
        <v>85</v>
      </c>
      <c r="N23" s="4">
        <f t="shared" si="3"/>
        <v>0.11988716502115655</v>
      </c>
      <c r="O23" s="6" t="s">
        <v>12</v>
      </c>
      <c r="P23" s="39"/>
      <c r="Q23" s="11" t="e">
        <f t="shared" si="4"/>
        <v>#DIV/0!</v>
      </c>
      <c r="R23" s="39"/>
      <c r="S23" s="11">
        <f t="shared" si="5"/>
        <v>0</v>
      </c>
      <c r="T23" s="1">
        <v>244</v>
      </c>
      <c r="U23" s="4">
        <f t="shared" si="6"/>
        <v>0.3441466854724965</v>
      </c>
      <c r="V23" s="6" t="s">
        <v>12</v>
      </c>
      <c r="W23" s="39"/>
      <c r="X23" s="11" t="e">
        <f t="shared" si="7"/>
        <v>#DIV/0!</v>
      </c>
      <c r="Y23" s="39"/>
      <c r="Z23" s="11">
        <f t="shared" si="8"/>
        <v>0</v>
      </c>
      <c r="AA23" s="1">
        <v>287</v>
      </c>
      <c r="AB23" s="4">
        <f t="shared" si="9"/>
        <v>0.40479548660084624</v>
      </c>
    </row>
    <row r="24" spans="1:28" ht="12.75">
      <c r="A24" s="6" t="s">
        <v>36</v>
      </c>
      <c r="B24" s="6" t="s">
        <v>32</v>
      </c>
      <c r="C24" s="6" t="s">
        <v>33</v>
      </c>
      <c r="D24" s="6">
        <v>5</v>
      </c>
      <c r="E24" s="78">
        <v>322</v>
      </c>
      <c r="F24" s="78">
        <v>413</v>
      </c>
      <c r="G24" s="2">
        <f t="shared" si="0"/>
        <v>735</v>
      </c>
      <c r="H24" s="6" t="s">
        <v>36</v>
      </c>
      <c r="I24" s="39"/>
      <c r="J24" s="11">
        <f t="shared" si="1"/>
        <v>0</v>
      </c>
      <c r="K24" s="39"/>
      <c r="L24" s="11">
        <f t="shared" si="2"/>
        <v>0</v>
      </c>
      <c r="M24" s="1">
        <v>108</v>
      </c>
      <c r="N24" s="4">
        <f t="shared" si="3"/>
        <v>0.1469387755102041</v>
      </c>
      <c r="O24" s="6" t="s">
        <v>36</v>
      </c>
      <c r="P24" s="39"/>
      <c r="Q24" s="11" t="e">
        <f t="shared" si="4"/>
        <v>#DIV/0!</v>
      </c>
      <c r="R24" s="39"/>
      <c r="S24" s="11">
        <f t="shared" si="5"/>
        <v>0</v>
      </c>
      <c r="T24" s="1">
        <v>223</v>
      </c>
      <c r="U24" s="4">
        <f t="shared" si="6"/>
        <v>0.3034013605442177</v>
      </c>
      <c r="V24" s="6" t="s">
        <v>36</v>
      </c>
      <c r="W24" s="39"/>
      <c r="X24" s="11" t="e">
        <f t="shared" si="7"/>
        <v>#DIV/0!</v>
      </c>
      <c r="Y24" s="39"/>
      <c r="Z24" s="11">
        <f t="shared" si="8"/>
        <v>0</v>
      </c>
      <c r="AA24" s="1">
        <v>300</v>
      </c>
      <c r="AB24" s="4">
        <f t="shared" si="9"/>
        <v>0.40816326530612246</v>
      </c>
    </row>
    <row r="25" spans="1:28" ht="12.75">
      <c r="A25" s="6" t="s">
        <v>37</v>
      </c>
      <c r="B25" s="6" t="s">
        <v>32</v>
      </c>
      <c r="C25" s="6" t="s">
        <v>33</v>
      </c>
      <c r="D25" s="6">
        <v>5</v>
      </c>
      <c r="E25" s="78">
        <v>310</v>
      </c>
      <c r="F25" s="78">
        <v>372</v>
      </c>
      <c r="G25" s="2">
        <f t="shared" si="0"/>
        <v>682</v>
      </c>
      <c r="H25" s="6" t="s">
        <v>37</v>
      </c>
      <c r="I25" s="39"/>
      <c r="J25" s="11">
        <f t="shared" si="1"/>
        <v>0</v>
      </c>
      <c r="K25" s="39"/>
      <c r="L25" s="11">
        <f t="shared" si="2"/>
        <v>0</v>
      </c>
      <c r="M25" s="1">
        <v>94</v>
      </c>
      <c r="N25" s="4">
        <f t="shared" si="3"/>
        <v>0.1378299120234604</v>
      </c>
      <c r="O25" s="6" t="s">
        <v>37</v>
      </c>
      <c r="P25" s="39"/>
      <c r="Q25" s="11" t="e">
        <f t="shared" si="4"/>
        <v>#DIV/0!</v>
      </c>
      <c r="R25" s="39"/>
      <c r="S25" s="11">
        <f t="shared" si="5"/>
        <v>0</v>
      </c>
      <c r="T25" s="1">
        <v>235</v>
      </c>
      <c r="U25" s="4">
        <f t="shared" si="6"/>
        <v>0.34457478005865105</v>
      </c>
      <c r="V25" s="6" t="s">
        <v>37</v>
      </c>
      <c r="W25" s="39"/>
      <c r="X25" s="11" t="e">
        <f t="shared" si="7"/>
        <v>#DIV/0!</v>
      </c>
      <c r="Y25" s="39"/>
      <c r="Z25" s="11">
        <f t="shared" si="8"/>
        <v>0</v>
      </c>
      <c r="AA25" s="1">
        <v>281</v>
      </c>
      <c r="AB25" s="4">
        <f t="shared" si="9"/>
        <v>0.4120234604105572</v>
      </c>
    </row>
    <row r="26" spans="1:28" ht="12.75">
      <c r="A26" s="6" t="s">
        <v>38</v>
      </c>
      <c r="B26" s="6" t="s">
        <v>95</v>
      </c>
      <c r="C26" s="6" t="s">
        <v>39</v>
      </c>
      <c r="D26" s="6">
        <v>33</v>
      </c>
      <c r="E26" s="78">
        <v>329</v>
      </c>
      <c r="F26" s="78">
        <v>364</v>
      </c>
      <c r="G26" s="2">
        <f t="shared" si="0"/>
        <v>693</v>
      </c>
      <c r="H26" s="6" t="s">
        <v>38</v>
      </c>
      <c r="I26" s="39"/>
      <c r="J26" s="11">
        <f t="shared" si="1"/>
        <v>0</v>
      </c>
      <c r="K26" s="39"/>
      <c r="L26" s="11">
        <f t="shared" si="2"/>
        <v>0</v>
      </c>
      <c r="M26" s="1">
        <v>85</v>
      </c>
      <c r="N26" s="4">
        <f t="shared" si="3"/>
        <v>0.12265512265512266</v>
      </c>
      <c r="O26" s="6" t="s">
        <v>38</v>
      </c>
      <c r="P26" s="39"/>
      <c r="Q26" s="11" t="e">
        <f t="shared" si="4"/>
        <v>#DIV/0!</v>
      </c>
      <c r="R26" s="39"/>
      <c r="S26" s="11">
        <f t="shared" si="5"/>
        <v>0</v>
      </c>
      <c r="T26" s="1">
        <v>256</v>
      </c>
      <c r="U26" s="4">
        <f t="shared" si="6"/>
        <v>0.3694083694083694</v>
      </c>
      <c r="V26" s="6" t="s">
        <v>38</v>
      </c>
      <c r="W26" s="39"/>
      <c r="X26" s="11" t="e">
        <f t="shared" si="7"/>
        <v>#DIV/0!</v>
      </c>
      <c r="Y26" s="39"/>
      <c r="Z26" s="11">
        <f t="shared" si="8"/>
        <v>0</v>
      </c>
      <c r="AA26" s="1">
        <v>306</v>
      </c>
      <c r="AB26" s="4">
        <f t="shared" si="9"/>
        <v>0.44155844155844154</v>
      </c>
    </row>
    <row r="27" spans="1:28" ht="12.75">
      <c r="A27" s="6" t="s">
        <v>40</v>
      </c>
      <c r="B27" s="6" t="s">
        <v>95</v>
      </c>
      <c r="C27" s="6" t="s">
        <v>39</v>
      </c>
      <c r="D27" s="6">
        <v>33</v>
      </c>
      <c r="E27" s="78">
        <v>344</v>
      </c>
      <c r="F27" s="78">
        <v>389</v>
      </c>
      <c r="G27" s="2">
        <f t="shared" si="0"/>
        <v>733</v>
      </c>
      <c r="H27" s="6" t="s">
        <v>40</v>
      </c>
      <c r="I27" s="39"/>
      <c r="J27" s="11">
        <f t="shared" si="1"/>
        <v>0</v>
      </c>
      <c r="K27" s="39"/>
      <c r="L27" s="11">
        <f t="shared" si="2"/>
        <v>0</v>
      </c>
      <c r="M27" s="1">
        <v>88</v>
      </c>
      <c r="N27" s="4">
        <f t="shared" si="3"/>
        <v>0.12005457025920874</v>
      </c>
      <c r="O27" s="6" t="s">
        <v>40</v>
      </c>
      <c r="P27" s="39"/>
      <c r="Q27" s="11" t="e">
        <f t="shared" si="4"/>
        <v>#DIV/0!</v>
      </c>
      <c r="R27" s="39"/>
      <c r="S27" s="11">
        <f t="shared" si="5"/>
        <v>0</v>
      </c>
      <c r="T27" s="1">
        <v>239</v>
      </c>
      <c r="U27" s="4">
        <f t="shared" si="6"/>
        <v>0.32605729877216916</v>
      </c>
      <c r="V27" s="6" t="s">
        <v>40</v>
      </c>
      <c r="W27" s="39"/>
      <c r="X27" s="11" t="e">
        <f t="shared" si="7"/>
        <v>#DIV/0!</v>
      </c>
      <c r="Y27" s="39"/>
      <c r="Z27" s="11">
        <f t="shared" si="8"/>
        <v>0</v>
      </c>
      <c r="AA27" s="1">
        <v>295</v>
      </c>
      <c r="AB27" s="4">
        <f t="shared" si="9"/>
        <v>0.4024556616643929</v>
      </c>
    </row>
    <row r="28" spans="1:28" ht="12.75">
      <c r="A28" s="6" t="s">
        <v>41</v>
      </c>
      <c r="B28" s="6" t="s">
        <v>42</v>
      </c>
      <c r="C28" s="6" t="s">
        <v>43</v>
      </c>
      <c r="D28" s="6"/>
      <c r="E28" s="78">
        <v>388</v>
      </c>
      <c r="F28" s="78">
        <v>434</v>
      </c>
      <c r="G28" s="2">
        <f t="shared" si="0"/>
        <v>822</v>
      </c>
      <c r="H28" s="6" t="s">
        <v>41</v>
      </c>
      <c r="I28" s="39"/>
      <c r="J28" s="11">
        <f t="shared" si="1"/>
        <v>0</v>
      </c>
      <c r="K28" s="39"/>
      <c r="L28" s="11">
        <f t="shared" si="2"/>
        <v>0</v>
      </c>
      <c r="M28" s="1">
        <v>87</v>
      </c>
      <c r="N28" s="4">
        <f t="shared" si="3"/>
        <v>0.10583941605839416</v>
      </c>
      <c r="O28" s="6" t="s">
        <v>41</v>
      </c>
      <c r="P28" s="39"/>
      <c r="Q28" s="11" t="e">
        <f t="shared" si="4"/>
        <v>#DIV/0!</v>
      </c>
      <c r="R28" s="39"/>
      <c r="S28" s="11">
        <f t="shared" si="5"/>
        <v>0</v>
      </c>
      <c r="T28" s="1">
        <v>248</v>
      </c>
      <c r="U28" s="4">
        <f t="shared" si="6"/>
        <v>0.30170316301703165</v>
      </c>
      <c r="V28" s="6" t="s">
        <v>41</v>
      </c>
      <c r="W28" s="39"/>
      <c r="X28" s="11" t="e">
        <f t="shared" si="7"/>
        <v>#DIV/0!</v>
      </c>
      <c r="Y28" s="39"/>
      <c r="Z28" s="11">
        <f t="shared" si="8"/>
        <v>0</v>
      </c>
      <c r="AA28" s="1">
        <v>326</v>
      </c>
      <c r="AB28" s="4">
        <f t="shared" si="9"/>
        <v>0.39659367396593675</v>
      </c>
    </row>
    <row r="29" spans="1:28" ht="12.75">
      <c r="A29" s="6" t="s">
        <v>44</v>
      </c>
      <c r="B29" s="6" t="s">
        <v>42</v>
      </c>
      <c r="C29" s="6" t="s">
        <v>43</v>
      </c>
      <c r="D29" s="6"/>
      <c r="E29" s="78">
        <v>411</v>
      </c>
      <c r="F29" s="78">
        <v>429</v>
      </c>
      <c r="G29" s="2">
        <f t="shared" si="0"/>
        <v>840</v>
      </c>
      <c r="H29" s="6" t="s">
        <v>44</v>
      </c>
      <c r="I29" s="39"/>
      <c r="J29" s="11">
        <f t="shared" si="1"/>
        <v>0</v>
      </c>
      <c r="K29" s="39"/>
      <c r="L29" s="11">
        <f t="shared" si="2"/>
        <v>0</v>
      </c>
      <c r="M29" s="1">
        <v>105</v>
      </c>
      <c r="N29" s="4">
        <f t="shared" si="3"/>
        <v>0.125</v>
      </c>
      <c r="O29" s="6" t="s">
        <v>44</v>
      </c>
      <c r="P29" s="39"/>
      <c r="Q29" s="11" t="e">
        <f t="shared" si="4"/>
        <v>#DIV/0!</v>
      </c>
      <c r="R29" s="39"/>
      <c r="S29" s="11">
        <f t="shared" si="5"/>
        <v>0</v>
      </c>
      <c r="T29" s="1">
        <v>260</v>
      </c>
      <c r="U29" s="4">
        <f t="shared" si="6"/>
        <v>0.30952380952380953</v>
      </c>
      <c r="V29" s="6" t="s">
        <v>44</v>
      </c>
      <c r="W29" s="39"/>
      <c r="X29" s="11" t="e">
        <f t="shared" si="7"/>
        <v>#DIV/0!</v>
      </c>
      <c r="Y29" s="39"/>
      <c r="Z29" s="11">
        <f t="shared" si="8"/>
        <v>0</v>
      </c>
      <c r="AA29" s="1">
        <v>341</v>
      </c>
      <c r="AB29" s="4">
        <f t="shared" si="9"/>
        <v>0.40595238095238095</v>
      </c>
    </row>
    <row r="30" spans="1:28" ht="12.75">
      <c r="A30" s="6" t="s">
        <v>45</v>
      </c>
      <c r="B30" s="6" t="s">
        <v>42</v>
      </c>
      <c r="C30" s="6" t="s">
        <v>43</v>
      </c>
      <c r="D30" s="6"/>
      <c r="E30" s="78">
        <v>311</v>
      </c>
      <c r="F30" s="78">
        <v>338</v>
      </c>
      <c r="G30" s="2">
        <f t="shared" si="0"/>
        <v>649</v>
      </c>
      <c r="H30" s="6" t="s">
        <v>45</v>
      </c>
      <c r="I30" s="39"/>
      <c r="J30" s="11">
        <f t="shared" si="1"/>
        <v>0</v>
      </c>
      <c r="K30" s="39"/>
      <c r="L30" s="11">
        <f t="shared" si="2"/>
        <v>0</v>
      </c>
      <c r="M30" s="1">
        <v>86</v>
      </c>
      <c r="N30" s="4">
        <f t="shared" si="3"/>
        <v>0.1325115562403698</v>
      </c>
      <c r="O30" s="6" t="s">
        <v>45</v>
      </c>
      <c r="P30" s="39"/>
      <c r="Q30" s="11" t="e">
        <f t="shared" si="4"/>
        <v>#DIV/0!</v>
      </c>
      <c r="R30" s="39"/>
      <c r="S30" s="11">
        <f t="shared" si="5"/>
        <v>0</v>
      </c>
      <c r="T30" s="1">
        <v>216</v>
      </c>
      <c r="U30" s="4">
        <f t="shared" si="6"/>
        <v>0.33281972265023113</v>
      </c>
      <c r="V30" s="6" t="s">
        <v>45</v>
      </c>
      <c r="W30" s="39"/>
      <c r="X30" s="11" t="e">
        <f t="shared" si="7"/>
        <v>#DIV/0!</v>
      </c>
      <c r="Y30" s="39"/>
      <c r="Z30" s="11">
        <f t="shared" si="8"/>
        <v>0</v>
      </c>
      <c r="AA30" s="1">
        <v>272</v>
      </c>
      <c r="AB30" s="4">
        <f t="shared" si="9"/>
        <v>0.41910631741140214</v>
      </c>
    </row>
    <row r="31" spans="1:28" ht="12.75">
      <c r="A31" s="6" t="s">
        <v>46</v>
      </c>
      <c r="B31" s="6" t="s">
        <v>42</v>
      </c>
      <c r="C31" s="6" t="s">
        <v>43</v>
      </c>
      <c r="D31" s="6"/>
      <c r="E31" s="78">
        <v>327</v>
      </c>
      <c r="F31" s="78">
        <v>369</v>
      </c>
      <c r="G31" s="2">
        <f t="shared" si="0"/>
        <v>696</v>
      </c>
      <c r="H31" s="6" t="s">
        <v>46</v>
      </c>
      <c r="I31" s="39"/>
      <c r="J31" s="11">
        <f t="shared" si="1"/>
        <v>0</v>
      </c>
      <c r="K31" s="39"/>
      <c r="L31" s="11">
        <f t="shared" si="2"/>
        <v>0</v>
      </c>
      <c r="M31" s="1">
        <v>121</v>
      </c>
      <c r="N31" s="4">
        <f t="shared" si="3"/>
        <v>0.17385057471264367</v>
      </c>
      <c r="O31" s="6" t="s">
        <v>46</v>
      </c>
      <c r="P31" s="39"/>
      <c r="Q31" s="11" t="e">
        <f t="shared" si="4"/>
        <v>#DIV/0!</v>
      </c>
      <c r="R31" s="39"/>
      <c r="S31" s="11">
        <f t="shared" si="5"/>
        <v>0</v>
      </c>
      <c r="T31" s="1">
        <v>251</v>
      </c>
      <c r="U31" s="4">
        <f t="shared" si="6"/>
        <v>0.36063218390804597</v>
      </c>
      <c r="V31" s="6" t="s">
        <v>46</v>
      </c>
      <c r="W31" s="39"/>
      <c r="X31" s="11" t="e">
        <f t="shared" si="7"/>
        <v>#DIV/0!</v>
      </c>
      <c r="Y31" s="39"/>
      <c r="Z31" s="11">
        <f t="shared" si="8"/>
        <v>0</v>
      </c>
      <c r="AA31" s="1">
        <v>324</v>
      </c>
      <c r="AB31" s="4">
        <f t="shared" si="9"/>
        <v>0.46551724137931033</v>
      </c>
    </row>
    <row r="32" spans="1:28" ht="12.75">
      <c r="A32" s="6" t="s">
        <v>47</v>
      </c>
      <c r="B32" s="6" t="s">
        <v>48</v>
      </c>
      <c r="C32" s="6" t="s">
        <v>49</v>
      </c>
      <c r="D32" s="6"/>
      <c r="E32" s="78">
        <v>444</v>
      </c>
      <c r="F32" s="78">
        <v>505</v>
      </c>
      <c r="G32" s="2">
        <f t="shared" si="0"/>
        <v>949</v>
      </c>
      <c r="H32" s="6" t="s">
        <v>47</v>
      </c>
      <c r="I32" s="39"/>
      <c r="J32" s="11">
        <f t="shared" si="1"/>
        <v>0</v>
      </c>
      <c r="K32" s="39"/>
      <c r="L32" s="11">
        <f t="shared" si="2"/>
        <v>0</v>
      </c>
      <c r="M32" s="1">
        <v>107</v>
      </c>
      <c r="N32" s="4">
        <f t="shared" si="3"/>
        <v>0.11275026343519494</v>
      </c>
      <c r="O32" s="6" t="s">
        <v>47</v>
      </c>
      <c r="P32" s="39"/>
      <c r="Q32" s="11" t="e">
        <f t="shared" si="4"/>
        <v>#DIV/0!</v>
      </c>
      <c r="R32" s="39"/>
      <c r="S32" s="11">
        <f t="shared" si="5"/>
        <v>0</v>
      </c>
      <c r="T32" s="1">
        <v>309</v>
      </c>
      <c r="U32" s="4">
        <f t="shared" si="6"/>
        <v>0.3256059009483667</v>
      </c>
      <c r="V32" s="6" t="s">
        <v>47</v>
      </c>
      <c r="W32" s="39"/>
      <c r="X32" s="11" t="e">
        <f t="shared" si="7"/>
        <v>#DIV/0!</v>
      </c>
      <c r="Y32" s="39"/>
      <c r="Z32" s="11">
        <f t="shared" si="8"/>
        <v>0</v>
      </c>
      <c r="AA32" s="1">
        <v>379</v>
      </c>
      <c r="AB32" s="4">
        <f t="shared" si="9"/>
        <v>0.3993677555321391</v>
      </c>
    </row>
    <row r="33" spans="1:28" ht="12.75">
      <c r="A33" s="6" t="s">
        <v>50</v>
      </c>
      <c r="B33" s="6" t="s">
        <v>48</v>
      </c>
      <c r="C33" s="6" t="s">
        <v>49</v>
      </c>
      <c r="D33" s="6"/>
      <c r="E33" s="78">
        <v>419</v>
      </c>
      <c r="F33" s="78">
        <v>498</v>
      </c>
      <c r="G33" s="2">
        <f t="shared" si="0"/>
        <v>917</v>
      </c>
      <c r="H33" s="6" t="s">
        <v>50</v>
      </c>
      <c r="I33" s="39"/>
      <c r="J33" s="11">
        <f t="shared" si="1"/>
        <v>0</v>
      </c>
      <c r="K33" s="39"/>
      <c r="L33" s="11">
        <f t="shared" si="2"/>
        <v>0</v>
      </c>
      <c r="M33" s="1">
        <v>111</v>
      </c>
      <c r="N33" s="4">
        <f t="shared" si="3"/>
        <v>0.12104689203925845</v>
      </c>
      <c r="O33" s="6" t="s">
        <v>50</v>
      </c>
      <c r="P33" s="39"/>
      <c r="Q33" s="11" t="e">
        <f t="shared" si="4"/>
        <v>#DIV/0!</v>
      </c>
      <c r="R33" s="39"/>
      <c r="S33" s="11">
        <f t="shared" si="5"/>
        <v>0</v>
      </c>
      <c r="T33" s="1">
        <v>260</v>
      </c>
      <c r="U33" s="4">
        <f t="shared" si="6"/>
        <v>0.2835332606324973</v>
      </c>
      <c r="V33" s="6" t="s">
        <v>50</v>
      </c>
      <c r="W33" s="39"/>
      <c r="X33" s="11" t="e">
        <f t="shared" si="7"/>
        <v>#DIV/0!</v>
      </c>
      <c r="Y33" s="39"/>
      <c r="Z33" s="11">
        <f t="shared" si="8"/>
        <v>0</v>
      </c>
      <c r="AA33" s="1">
        <v>338</v>
      </c>
      <c r="AB33" s="4">
        <f t="shared" si="9"/>
        <v>0.3685932388222465</v>
      </c>
    </row>
    <row r="34" spans="1:28" ht="12.75">
      <c r="A34" s="6" t="s">
        <v>51</v>
      </c>
      <c r="B34" s="6" t="s">
        <v>48</v>
      </c>
      <c r="C34" s="6" t="s">
        <v>49</v>
      </c>
      <c r="D34" s="6"/>
      <c r="E34" s="78">
        <v>408</v>
      </c>
      <c r="F34" s="78">
        <v>469</v>
      </c>
      <c r="G34" s="2">
        <f t="shared" si="0"/>
        <v>877</v>
      </c>
      <c r="H34" s="6" t="s">
        <v>51</v>
      </c>
      <c r="I34" s="39"/>
      <c r="J34" s="11">
        <f t="shared" si="1"/>
        <v>0</v>
      </c>
      <c r="K34" s="39"/>
      <c r="L34" s="11">
        <f t="shared" si="2"/>
        <v>0</v>
      </c>
      <c r="M34" s="1">
        <v>109</v>
      </c>
      <c r="N34" s="4">
        <f t="shared" si="3"/>
        <v>0.12428734321550741</v>
      </c>
      <c r="O34" s="6" t="s">
        <v>51</v>
      </c>
      <c r="P34" s="39"/>
      <c r="Q34" s="11" t="e">
        <f t="shared" si="4"/>
        <v>#DIV/0!</v>
      </c>
      <c r="R34" s="39"/>
      <c r="S34" s="11">
        <f t="shared" si="5"/>
        <v>0</v>
      </c>
      <c r="T34" s="1">
        <v>267</v>
      </c>
      <c r="U34" s="4">
        <f t="shared" si="6"/>
        <v>0.30444697833523376</v>
      </c>
      <c r="V34" s="6" t="s">
        <v>51</v>
      </c>
      <c r="W34" s="39"/>
      <c r="X34" s="11" t="e">
        <f t="shared" si="7"/>
        <v>#DIV/0!</v>
      </c>
      <c r="Y34" s="39"/>
      <c r="Z34" s="11">
        <f t="shared" si="8"/>
        <v>0</v>
      </c>
      <c r="AA34" s="1">
        <v>334</v>
      </c>
      <c r="AB34" s="4">
        <f t="shared" si="9"/>
        <v>0.3808437856328392</v>
      </c>
    </row>
    <row r="35" spans="1:28" ht="12.75">
      <c r="A35" s="6" t="s">
        <v>52</v>
      </c>
      <c r="B35" s="6" t="s">
        <v>110</v>
      </c>
      <c r="C35" s="6" t="s">
        <v>111</v>
      </c>
      <c r="D35" s="6">
        <v>16</v>
      </c>
      <c r="E35" s="78">
        <v>352</v>
      </c>
      <c r="F35" s="78">
        <v>357</v>
      </c>
      <c r="G35" s="2">
        <f t="shared" si="0"/>
        <v>709</v>
      </c>
      <c r="H35" s="6" t="s">
        <v>52</v>
      </c>
      <c r="I35" s="39"/>
      <c r="J35" s="11">
        <f t="shared" si="1"/>
        <v>0</v>
      </c>
      <c r="K35" s="39"/>
      <c r="L35" s="11">
        <f t="shared" si="2"/>
        <v>0</v>
      </c>
      <c r="M35" s="1">
        <v>85</v>
      </c>
      <c r="N35" s="4">
        <f t="shared" si="3"/>
        <v>0.11988716502115655</v>
      </c>
      <c r="O35" s="6" t="s">
        <v>52</v>
      </c>
      <c r="P35" s="39"/>
      <c r="Q35" s="11" t="e">
        <f t="shared" si="4"/>
        <v>#DIV/0!</v>
      </c>
      <c r="R35" s="39"/>
      <c r="S35" s="11">
        <f t="shared" si="5"/>
        <v>0</v>
      </c>
      <c r="T35" s="1">
        <v>233</v>
      </c>
      <c r="U35" s="4">
        <f t="shared" si="6"/>
        <v>0.32863187588152326</v>
      </c>
      <c r="V35" s="6" t="s">
        <v>52</v>
      </c>
      <c r="W35" s="39"/>
      <c r="X35" s="11" t="e">
        <f t="shared" si="7"/>
        <v>#DIV/0!</v>
      </c>
      <c r="Y35" s="39"/>
      <c r="Z35" s="11">
        <f t="shared" si="8"/>
        <v>0</v>
      </c>
      <c r="AA35" s="1">
        <v>286</v>
      </c>
      <c r="AB35" s="4">
        <f t="shared" si="9"/>
        <v>0.4033850493653032</v>
      </c>
    </row>
    <row r="36" spans="1:28" ht="12.75">
      <c r="A36" s="6" t="s">
        <v>53</v>
      </c>
      <c r="B36" s="6" t="s">
        <v>110</v>
      </c>
      <c r="C36" s="6" t="s">
        <v>111</v>
      </c>
      <c r="D36" s="6">
        <v>16</v>
      </c>
      <c r="E36" s="78">
        <v>306</v>
      </c>
      <c r="F36" s="78">
        <v>335</v>
      </c>
      <c r="G36" s="2">
        <f t="shared" si="0"/>
        <v>641</v>
      </c>
      <c r="H36" s="6" t="s">
        <v>53</v>
      </c>
      <c r="I36" s="39"/>
      <c r="J36" s="11">
        <f t="shared" si="1"/>
        <v>0</v>
      </c>
      <c r="K36" s="39"/>
      <c r="L36" s="11">
        <f t="shared" si="2"/>
        <v>0</v>
      </c>
      <c r="M36" s="1">
        <v>50</v>
      </c>
      <c r="N36" s="4">
        <f t="shared" si="3"/>
        <v>0.078003120124805</v>
      </c>
      <c r="O36" s="6" t="s">
        <v>53</v>
      </c>
      <c r="P36" s="39"/>
      <c r="Q36" s="11" t="e">
        <f t="shared" si="4"/>
        <v>#DIV/0!</v>
      </c>
      <c r="R36" s="39"/>
      <c r="S36" s="11">
        <f t="shared" si="5"/>
        <v>0</v>
      </c>
      <c r="T36" s="1">
        <v>138</v>
      </c>
      <c r="U36" s="4">
        <f t="shared" si="6"/>
        <v>0.21528861154446177</v>
      </c>
      <c r="V36" s="6" t="s">
        <v>53</v>
      </c>
      <c r="W36" s="39"/>
      <c r="X36" s="11" t="e">
        <f t="shared" si="7"/>
        <v>#DIV/0!</v>
      </c>
      <c r="Y36" s="39"/>
      <c r="Z36" s="11">
        <f t="shared" si="8"/>
        <v>0</v>
      </c>
      <c r="AA36" s="1">
        <v>191</v>
      </c>
      <c r="AB36" s="4">
        <f t="shared" si="9"/>
        <v>0.29797191887675506</v>
      </c>
    </row>
    <row r="37" spans="1:28" ht="12.75">
      <c r="A37" s="6" t="s">
        <v>54</v>
      </c>
      <c r="B37" s="6" t="s">
        <v>55</v>
      </c>
      <c r="C37" s="6" t="s">
        <v>56</v>
      </c>
      <c r="D37" s="6"/>
      <c r="E37" s="78">
        <v>297</v>
      </c>
      <c r="F37" s="78">
        <v>358</v>
      </c>
      <c r="G37" s="2">
        <f t="shared" si="0"/>
        <v>655</v>
      </c>
      <c r="H37" s="6" t="s">
        <v>54</v>
      </c>
      <c r="I37" s="39"/>
      <c r="J37" s="11">
        <f t="shared" si="1"/>
        <v>0</v>
      </c>
      <c r="K37" s="39"/>
      <c r="L37" s="11">
        <f t="shared" si="2"/>
        <v>0</v>
      </c>
      <c r="M37" s="1">
        <v>87</v>
      </c>
      <c r="N37" s="4">
        <f t="shared" si="3"/>
        <v>0.13282442748091602</v>
      </c>
      <c r="O37" s="6" t="s">
        <v>54</v>
      </c>
      <c r="P37" s="39"/>
      <c r="Q37" s="11" t="e">
        <f t="shared" si="4"/>
        <v>#DIV/0!</v>
      </c>
      <c r="R37" s="39"/>
      <c r="S37" s="11">
        <f t="shared" si="5"/>
        <v>0</v>
      </c>
      <c r="T37" s="1">
        <v>208</v>
      </c>
      <c r="U37" s="4">
        <f t="shared" si="6"/>
        <v>0.31755725190839695</v>
      </c>
      <c r="V37" s="6" t="s">
        <v>54</v>
      </c>
      <c r="W37" s="39"/>
      <c r="X37" s="11" t="e">
        <f t="shared" si="7"/>
        <v>#DIV/0!</v>
      </c>
      <c r="Y37" s="39"/>
      <c r="Z37" s="11">
        <f t="shared" si="8"/>
        <v>0</v>
      </c>
      <c r="AA37" s="1">
        <v>260</v>
      </c>
      <c r="AB37" s="4">
        <f t="shared" si="9"/>
        <v>0.3969465648854962</v>
      </c>
    </row>
    <row r="38" spans="1:28" ht="12.75">
      <c r="A38" s="6" t="s">
        <v>57</v>
      </c>
      <c r="B38" s="6" t="s">
        <v>55</v>
      </c>
      <c r="C38" s="6" t="s">
        <v>56</v>
      </c>
      <c r="D38" s="6"/>
      <c r="E38" s="78">
        <v>350</v>
      </c>
      <c r="F38" s="78">
        <v>385</v>
      </c>
      <c r="G38" s="2">
        <f t="shared" si="0"/>
        <v>735</v>
      </c>
      <c r="H38" s="6" t="s">
        <v>57</v>
      </c>
      <c r="I38" s="39"/>
      <c r="J38" s="11">
        <f t="shared" si="1"/>
        <v>0</v>
      </c>
      <c r="K38" s="39"/>
      <c r="L38" s="11">
        <f t="shared" si="2"/>
        <v>0</v>
      </c>
      <c r="M38" s="1">
        <v>87</v>
      </c>
      <c r="N38" s="4">
        <f t="shared" si="3"/>
        <v>0.11836734693877551</v>
      </c>
      <c r="O38" s="6" t="s">
        <v>57</v>
      </c>
      <c r="P38" s="39"/>
      <c r="Q38" s="11" t="e">
        <f t="shared" si="4"/>
        <v>#DIV/0!</v>
      </c>
      <c r="R38" s="39"/>
      <c r="S38" s="11">
        <f t="shared" si="5"/>
        <v>0</v>
      </c>
      <c r="T38" s="1">
        <v>226</v>
      </c>
      <c r="U38" s="4">
        <f t="shared" si="6"/>
        <v>0.3074829931972789</v>
      </c>
      <c r="V38" s="6" t="s">
        <v>57</v>
      </c>
      <c r="W38" s="39"/>
      <c r="X38" s="11" t="e">
        <f t="shared" si="7"/>
        <v>#DIV/0!</v>
      </c>
      <c r="Y38" s="39"/>
      <c r="Z38" s="11">
        <f t="shared" si="8"/>
        <v>0</v>
      </c>
      <c r="AA38" s="1">
        <v>274</v>
      </c>
      <c r="AB38" s="4">
        <f t="shared" si="9"/>
        <v>0.3727891156462585</v>
      </c>
    </row>
    <row r="39" spans="1:28" ht="12.75">
      <c r="A39" s="6" t="s">
        <v>58</v>
      </c>
      <c r="B39" s="6" t="s">
        <v>55</v>
      </c>
      <c r="C39" s="6" t="s">
        <v>56</v>
      </c>
      <c r="D39" s="6"/>
      <c r="E39" s="78">
        <v>390</v>
      </c>
      <c r="F39" s="78">
        <v>368</v>
      </c>
      <c r="G39" s="2">
        <f t="shared" si="0"/>
        <v>758</v>
      </c>
      <c r="H39" s="6" t="s">
        <v>58</v>
      </c>
      <c r="I39" s="39"/>
      <c r="J39" s="11">
        <f t="shared" si="1"/>
        <v>0</v>
      </c>
      <c r="K39" s="39"/>
      <c r="L39" s="11">
        <f t="shared" si="2"/>
        <v>0</v>
      </c>
      <c r="M39" s="1">
        <v>92</v>
      </c>
      <c r="N39" s="4">
        <f t="shared" si="3"/>
        <v>0.12137203166226913</v>
      </c>
      <c r="O39" s="6" t="s">
        <v>58</v>
      </c>
      <c r="P39" s="39"/>
      <c r="Q39" s="11" t="e">
        <f t="shared" si="4"/>
        <v>#DIV/0!</v>
      </c>
      <c r="R39" s="39"/>
      <c r="S39" s="11">
        <f t="shared" si="5"/>
        <v>0</v>
      </c>
      <c r="T39" s="1">
        <v>265</v>
      </c>
      <c r="U39" s="4">
        <f t="shared" si="6"/>
        <v>0.3496042216358839</v>
      </c>
      <c r="V39" s="6" t="s">
        <v>58</v>
      </c>
      <c r="W39" s="39"/>
      <c r="X39" s="11" t="e">
        <f t="shared" si="7"/>
        <v>#DIV/0!</v>
      </c>
      <c r="Y39" s="39"/>
      <c r="Z39" s="11">
        <f t="shared" si="8"/>
        <v>0</v>
      </c>
      <c r="AA39" s="1">
        <v>305</v>
      </c>
      <c r="AB39" s="4">
        <f t="shared" si="9"/>
        <v>0.4023746701846966</v>
      </c>
    </row>
    <row r="40" spans="1:28" ht="12.75">
      <c r="A40" s="6" t="s">
        <v>59</v>
      </c>
      <c r="B40" s="6" t="s">
        <v>60</v>
      </c>
      <c r="C40" s="6" t="s">
        <v>61</v>
      </c>
      <c r="D40" s="6"/>
      <c r="E40" s="78">
        <v>278</v>
      </c>
      <c r="F40" s="78">
        <v>344</v>
      </c>
      <c r="G40" s="2">
        <f t="shared" si="0"/>
        <v>622</v>
      </c>
      <c r="H40" s="6" t="s">
        <v>59</v>
      </c>
      <c r="I40" s="39"/>
      <c r="J40" s="11">
        <f t="shared" si="1"/>
        <v>0</v>
      </c>
      <c r="K40" s="39"/>
      <c r="L40" s="11">
        <f t="shared" si="2"/>
        <v>0</v>
      </c>
      <c r="M40" s="1">
        <v>75</v>
      </c>
      <c r="N40" s="4">
        <f t="shared" si="3"/>
        <v>0.12057877813504823</v>
      </c>
      <c r="O40" s="6" t="s">
        <v>59</v>
      </c>
      <c r="P40" s="39"/>
      <c r="Q40" s="11" t="e">
        <f t="shared" si="4"/>
        <v>#DIV/0!</v>
      </c>
      <c r="R40" s="39"/>
      <c r="S40" s="11">
        <f t="shared" si="5"/>
        <v>0</v>
      </c>
      <c r="T40" s="1">
        <v>210</v>
      </c>
      <c r="U40" s="4">
        <f t="shared" si="6"/>
        <v>0.33762057877813506</v>
      </c>
      <c r="V40" s="6" t="s">
        <v>59</v>
      </c>
      <c r="W40" s="39"/>
      <c r="X40" s="11" t="e">
        <f t="shared" si="7"/>
        <v>#DIV/0!</v>
      </c>
      <c r="Y40" s="39"/>
      <c r="Z40" s="11">
        <f t="shared" si="8"/>
        <v>0</v>
      </c>
      <c r="AA40" s="1">
        <v>259</v>
      </c>
      <c r="AB40" s="4">
        <f t="shared" si="9"/>
        <v>0.41639871382636656</v>
      </c>
    </row>
    <row r="41" spans="1:28" ht="12.75">
      <c r="A41" s="6" t="s">
        <v>62</v>
      </c>
      <c r="B41" s="6" t="s">
        <v>60</v>
      </c>
      <c r="C41" s="6" t="s">
        <v>61</v>
      </c>
      <c r="D41" s="6"/>
      <c r="E41" s="78">
        <v>341</v>
      </c>
      <c r="F41" s="78">
        <v>408</v>
      </c>
      <c r="G41" s="2">
        <f aca="true" t="shared" si="10" ref="G41:G57">SUM(E41:F41)</f>
        <v>749</v>
      </c>
      <c r="H41" s="6" t="s">
        <v>62</v>
      </c>
      <c r="I41" s="39"/>
      <c r="J41" s="11">
        <f t="shared" si="1"/>
        <v>0</v>
      </c>
      <c r="K41" s="39"/>
      <c r="L41" s="11">
        <f aca="true" t="shared" si="11" ref="L41:L58">(K41/F41)</f>
        <v>0</v>
      </c>
      <c r="M41" s="1">
        <v>95</v>
      </c>
      <c r="N41" s="4">
        <f aca="true" t="shared" si="12" ref="N41:N58">(M41/G41)</f>
        <v>0.1268357810413885</v>
      </c>
      <c r="O41" s="6" t="s">
        <v>62</v>
      </c>
      <c r="P41" s="39"/>
      <c r="Q41" s="11" t="e">
        <f t="shared" si="4"/>
        <v>#DIV/0!</v>
      </c>
      <c r="R41" s="39"/>
      <c r="S41" s="11">
        <f aca="true" t="shared" si="13" ref="S41:S58">(R41/M41)</f>
        <v>0</v>
      </c>
      <c r="T41" s="1">
        <v>222</v>
      </c>
      <c r="U41" s="4">
        <f aca="true" t="shared" si="14" ref="U41:U58">(T41/G41)</f>
        <v>0.2963951935914553</v>
      </c>
      <c r="V41" s="6" t="s">
        <v>62</v>
      </c>
      <c r="W41" s="39"/>
      <c r="X41" s="11" t="e">
        <f t="shared" si="7"/>
        <v>#DIV/0!</v>
      </c>
      <c r="Y41" s="39"/>
      <c r="Z41" s="11">
        <f aca="true" t="shared" si="15" ref="Z41:Z58">(Y41/T41)</f>
        <v>0</v>
      </c>
      <c r="AA41" s="1">
        <v>303</v>
      </c>
      <c r="AB41" s="4">
        <f aca="true" t="shared" si="16" ref="AB41:AB58">(AA41/G41)</f>
        <v>0.4045393858477971</v>
      </c>
    </row>
    <row r="42" spans="1:28" ht="12.75">
      <c r="A42" s="6" t="s">
        <v>63</v>
      </c>
      <c r="B42" s="6" t="s">
        <v>60</v>
      </c>
      <c r="C42" s="6" t="s">
        <v>61</v>
      </c>
      <c r="D42" s="6"/>
      <c r="E42" s="78">
        <v>329</v>
      </c>
      <c r="F42" s="78">
        <v>400</v>
      </c>
      <c r="G42" s="2">
        <f t="shared" si="10"/>
        <v>729</v>
      </c>
      <c r="H42" s="6" t="s">
        <v>63</v>
      </c>
      <c r="I42" s="39"/>
      <c r="J42" s="11">
        <f t="shared" si="1"/>
        <v>0</v>
      </c>
      <c r="K42" s="39" t="s">
        <v>99</v>
      </c>
      <c r="L42" s="11" t="e">
        <f t="shared" si="11"/>
        <v>#VALUE!</v>
      </c>
      <c r="M42" s="1">
        <v>84</v>
      </c>
      <c r="N42" s="4">
        <f t="shared" si="12"/>
        <v>0.11522633744855967</v>
      </c>
      <c r="O42" s="6" t="s">
        <v>63</v>
      </c>
      <c r="P42" s="39"/>
      <c r="Q42" s="11" t="e">
        <f t="shared" si="4"/>
        <v>#VALUE!</v>
      </c>
      <c r="R42" s="39"/>
      <c r="S42" s="11">
        <f t="shared" si="13"/>
        <v>0</v>
      </c>
      <c r="T42" s="1">
        <v>261</v>
      </c>
      <c r="U42" s="4">
        <f t="shared" si="14"/>
        <v>0.35802469135802467</v>
      </c>
      <c r="V42" s="6" t="s">
        <v>63</v>
      </c>
      <c r="W42" s="39"/>
      <c r="X42" s="11" t="e">
        <f t="shared" si="7"/>
        <v>#DIV/0!</v>
      </c>
      <c r="Y42" s="39"/>
      <c r="Z42" s="11">
        <f t="shared" si="15"/>
        <v>0</v>
      </c>
      <c r="AA42" s="1">
        <v>309</v>
      </c>
      <c r="AB42" s="4">
        <f t="shared" si="16"/>
        <v>0.42386831275720166</v>
      </c>
    </row>
    <row r="43" spans="1:28" ht="12.75">
      <c r="A43" s="6" t="s">
        <v>64</v>
      </c>
      <c r="B43" s="6" t="s">
        <v>96</v>
      </c>
      <c r="C43" s="6" t="s">
        <v>97</v>
      </c>
      <c r="D43" s="6"/>
      <c r="E43" s="78">
        <v>0</v>
      </c>
      <c r="F43" s="78">
        <v>0</v>
      </c>
      <c r="G43" s="2">
        <f t="shared" si="10"/>
        <v>0</v>
      </c>
      <c r="H43" s="6" t="s">
        <v>64</v>
      </c>
      <c r="I43" s="39"/>
      <c r="J43" s="11">
        <f aca="true" t="shared" si="17" ref="J43:J56">(I43/E44)</f>
        <v>0</v>
      </c>
      <c r="K43" s="39"/>
      <c r="L43" s="11" t="e">
        <f t="shared" si="11"/>
        <v>#DIV/0!</v>
      </c>
      <c r="M43" s="1">
        <v>4</v>
      </c>
      <c r="N43" s="4" t="e">
        <f t="shared" si="12"/>
        <v>#DIV/0!</v>
      </c>
      <c r="O43" s="6" t="s">
        <v>64</v>
      </c>
      <c r="P43" s="39"/>
      <c r="Q43" s="11" t="e">
        <f aca="true" t="shared" si="18" ref="Q43:Q56">(P43/L44)</f>
        <v>#DIV/0!</v>
      </c>
      <c r="R43" s="39"/>
      <c r="S43" s="11">
        <f t="shared" si="13"/>
        <v>0</v>
      </c>
      <c r="T43" s="1">
        <v>47</v>
      </c>
      <c r="U43" s="4" t="e">
        <f t="shared" si="14"/>
        <v>#DIV/0!</v>
      </c>
      <c r="V43" s="6" t="s">
        <v>64</v>
      </c>
      <c r="W43" s="39"/>
      <c r="X43" s="11" t="e">
        <f aca="true" t="shared" si="19" ref="X43:X56">(W43/S44)</f>
        <v>#DIV/0!</v>
      </c>
      <c r="Y43" s="39"/>
      <c r="Z43" s="11">
        <f t="shared" si="15"/>
        <v>0</v>
      </c>
      <c r="AA43" s="1">
        <v>47</v>
      </c>
      <c r="AB43" s="4" t="e">
        <f t="shared" si="16"/>
        <v>#DIV/0!</v>
      </c>
    </row>
    <row r="44" spans="1:28" ht="12.75">
      <c r="A44" s="6" t="s">
        <v>65</v>
      </c>
      <c r="B44" s="6" t="s">
        <v>66</v>
      </c>
      <c r="C44" s="6" t="s">
        <v>67</v>
      </c>
      <c r="D44" s="6"/>
      <c r="E44" s="78">
        <v>563</v>
      </c>
      <c r="F44" s="78">
        <v>551</v>
      </c>
      <c r="G44" s="2">
        <f t="shared" si="10"/>
        <v>1114</v>
      </c>
      <c r="H44" s="6" t="s">
        <v>65</v>
      </c>
      <c r="I44" s="39"/>
      <c r="J44" s="11">
        <f t="shared" si="17"/>
        <v>0</v>
      </c>
      <c r="K44" s="39"/>
      <c r="L44" s="11">
        <f t="shared" si="11"/>
        <v>0</v>
      </c>
      <c r="M44" s="1">
        <v>149</v>
      </c>
      <c r="N44" s="4">
        <f t="shared" si="12"/>
        <v>0.13375224416517056</v>
      </c>
      <c r="O44" s="6" t="s">
        <v>65</v>
      </c>
      <c r="P44" s="39"/>
      <c r="Q44" s="11" t="e">
        <f t="shared" si="18"/>
        <v>#DIV/0!</v>
      </c>
      <c r="R44" s="39"/>
      <c r="S44" s="11">
        <f t="shared" si="13"/>
        <v>0</v>
      </c>
      <c r="T44" s="1">
        <v>350</v>
      </c>
      <c r="U44" s="4">
        <f t="shared" si="14"/>
        <v>0.3141831238779174</v>
      </c>
      <c r="V44" s="6" t="s">
        <v>65</v>
      </c>
      <c r="W44" s="39"/>
      <c r="X44" s="11" t="e">
        <f t="shared" si="19"/>
        <v>#DIV/0!</v>
      </c>
      <c r="Y44" s="39"/>
      <c r="Z44" s="11">
        <f t="shared" si="15"/>
        <v>0</v>
      </c>
      <c r="AA44" s="1">
        <v>463</v>
      </c>
      <c r="AB44" s="4">
        <f t="shared" si="16"/>
        <v>0.4156193895870736</v>
      </c>
    </row>
    <row r="45" spans="1:28" ht="12.75">
      <c r="A45" s="6" t="s">
        <v>68</v>
      </c>
      <c r="B45" s="6" t="s">
        <v>66</v>
      </c>
      <c r="C45" s="6" t="s">
        <v>67</v>
      </c>
      <c r="D45" s="6"/>
      <c r="E45" s="78">
        <v>383</v>
      </c>
      <c r="F45" s="78">
        <v>456</v>
      </c>
      <c r="G45" s="2">
        <f t="shared" si="10"/>
        <v>839</v>
      </c>
      <c r="H45" s="6" t="s">
        <v>68</v>
      </c>
      <c r="I45" s="39"/>
      <c r="J45" s="11">
        <f t="shared" si="17"/>
        <v>0</v>
      </c>
      <c r="K45" s="39"/>
      <c r="L45" s="11">
        <f t="shared" si="11"/>
        <v>0</v>
      </c>
      <c r="M45" s="1">
        <v>92</v>
      </c>
      <c r="N45" s="4">
        <f t="shared" si="12"/>
        <v>0.10965435041716329</v>
      </c>
      <c r="O45" s="6" t="s">
        <v>68</v>
      </c>
      <c r="P45" s="39"/>
      <c r="Q45" s="11" t="e">
        <f t="shared" si="18"/>
        <v>#DIV/0!</v>
      </c>
      <c r="R45" s="39"/>
      <c r="S45" s="11">
        <f t="shared" si="13"/>
        <v>0</v>
      </c>
      <c r="T45" s="1">
        <v>256</v>
      </c>
      <c r="U45" s="4">
        <f t="shared" si="14"/>
        <v>0.30512514898688914</v>
      </c>
      <c r="V45" s="6" t="s">
        <v>68</v>
      </c>
      <c r="W45" s="39"/>
      <c r="X45" s="11" t="e">
        <f t="shared" si="19"/>
        <v>#DIV/0!</v>
      </c>
      <c r="Y45" s="39"/>
      <c r="Z45" s="11">
        <f t="shared" si="15"/>
        <v>0</v>
      </c>
      <c r="AA45" s="1">
        <v>325</v>
      </c>
      <c r="AB45" s="4">
        <f t="shared" si="16"/>
        <v>0.3873659117997616</v>
      </c>
    </row>
    <row r="46" spans="1:28" ht="12.75">
      <c r="A46" s="6" t="s">
        <v>69</v>
      </c>
      <c r="B46" s="6" t="s">
        <v>66</v>
      </c>
      <c r="C46" s="6" t="s">
        <v>67</v>
      </c>
      <c r="D46" s="6"/>
      <c r="E46" s="78">
        <v>361</v>
      </c>
      <c r="F46" s="78">
        <v>421</v>
      </c>
      <c r="G46" s="2">
        <f t="shared" si="10"/>
        <v>782</v>
      </c>
      <c r="H46" s="6" t="s">
        <v>69</v>
      </c>
      <c r="I46" s="39"/>
      <c r="J46" s="11">
        <f t="shared" si="17"/>
        <v>0</v>
      </c>
      <c r="K46" s="39"/>
      <c r="L46" s="11">
        <f t="shared" si="11"/>
        <v>0</v>
      </c>
      <c r="M46" s="1">
        <v>90</v>
      </c>
      <c r="N46" s="4">
        <f t="shared" si="12"/>
        <v>0.11508951406649616</v>
      </c>
      <c r="O46" s="6" t="s">
        <v>69</v>
      </c>
      <c r="P46" s="39"/>
      <c r="Q46" s="11" t="e">
        <f t="shared" si="18"/>
        <v>#DIV/0!</v>
      </c>
      <c r="R46" s="39"/>
      <c r="S46" s="11">
        <f t="shared" si="13"/>
        <v>0</v>
      </c>
      <c r="T46" s="1">
        <v>255</v>
      </c>
      <c r="U46" s="4">
        <f t="shared" si="14"/>
        <v>0.32608695652173914</v>
      </c>
      <c r="V46" s="6" t="s">
        <v>69</v>
      </c>
      <c r="W46" s="39"/>
      <c r="X46" s="11" t="e">
        <f t="shared" si="19"/>
        <v>#DIV/0!</v>
      </c>
      <c r="Y46" s="39"/>
      <c r="Z46" s="11">
        <f t="shared" si="15"/>
        <v>0</v>
      </c>
      <c r="AA46" s="1">
        <v>314</v>
      </c>
      <c r="AB46" s="4">
        <f t="shared" si="16"/>
        <v>0.40153452685422</v>
      </c>
    </row>
    <row r="47" spans="1:28" ht="12.75">
      <c r="A47" s="6" t="s">
        <v>70</v>
      </c>
      <c r="B47" s="6" t="s">
        <v>66</v>
      </c>
      <c r="C47" s="6" t="s">
        <v>67</v>
      </c>
      <c r="D47" s="6"/>
      <c r="E47" s="78">
        <v>310</v>
      </c>
      <c r="F47" s="78">
        <v>328</v>
      </c>
      <c r="G47" s="2">
        <f t="shared" si="10"/>
        <v>638</v>
      </c>
      <c r="H47" s="6" t="s">
        <v>70</v>
      </c>
      <c r="I47" s="39"/>
      <c r="J47" s="11">
        <f t="shared" si="17"/>
        <v>0</v>
      </c>
      <c r="K47" s="39"/>
      <c r="L47" s="11">
        <f t="shared" si="11"/>
        <v>0</v>
      </c>
      <c r="M47" s="1">
        <v>81</v>
      </c>
      <c r="N47" s="4">
        <f t="shared" si="12"/>
        <v>0.12695924764890282</v>
      </c>
      <c r="O47" s="6" t="s">
        <v>70</v>
      </c>
      <c r="P47" s="39"/>
      <c r="Q47" s="11" t="e">
        <f t="shared" si="18"/>
        <v>#DIV/0!</v>
      </c>
      <c r="R47" s="39"/>
      <c r="S47" s="11">
        <f t="shared" si="13"/>
        <v>0</v>
      </c>
      <c r="T47" s="1">
        <v>207</v>
      </c>
      <c r="U47" s="4">
        <f t="shared" si="14"/>
        <v>0.32445141065830724</v>
      </c>
      <c r="V47" s="6" t="s">
        <v>70</v>
      </c>
      <c r="W47" s="39"/>
      <c r="X47" s="11" t="e">
        <f t="shared" si="19"/>
        <v>#DIV/0!</v>
      </c>
      <c r="Y47" s="39"/>
      <c r="Z47" s="11">
        <f t="shared" si="15"/>
        <v>0</v>
      </c>
      <c r="AA47" s="1">
        <v>250</v>
      </c>
      <c r="AB47" s="4">
        <f t="shared" si="16"/>
        <v>0.39184952978056425</v>
      </c>
    </row>
    <row r="48" spans="1:28" ht="12.75">
      <c r="A48" s="6" t="s">
        <v>71</v>
      </c>
      <c r="B48" s="6" t="s">
        <v>72</v>
      </c>
      <c r="C48" s="6" t="s">
        <v>73</v>
      </c>
      <c r="D48" s="6"/>
      <c r="E48" s="78">
        <v>353</v>
      </c>
      <c r="F48" s="78">
        <v>374</v>
      </c>
      <c r="G48" s="2">
        <f t="shared" si="10"/>
        <v>727</v>
      </c>
      <c r="H48" s="6" t="s">
        <v>71</v>
      </c>
      <c r="I48" s="39"/>
      <c r="J48" s="11">
        <f t="shared" si="17"/>
        <v>0</v>
      </c>
      <c r="K48" s="39"/>
      <c r="L48" s="11">
        <f t="shared" si="11"/>
        <v>0</v>
      </c>
      <c r="M48" s="1">
        <v>114</v>
      </c>
      <c r="N48" s="4">
        <f t="shared" si="12"/>
        <v>0.15680880330123798</v>
      </c>
      <c r="O48" s="6" t="s">
        <v>71</v>
      </c>
      <c r="P48" s="39"/>
      <c r="Q48" s="11" t="e">
        <f t="shared" si="18"/>
        <v>#DIV/0!</v>
      </c>
      <c r="R48" s="39"/>
      <c r="S48" s="11">
        <f t="shared" si="13"/>
        <v>0</v>
      </c>
      <c r="T48" s="1">
        <v>261</v>
      </c>
      <c r="U48" s="4">
        <f t="shared" si="14"/>
        <v>0.35900962861072905</v>
      </c>
      <c r="V48" s="6" t="s">
        <v>71</v>
      </c>
      <c r="W48" s="39"/>
      <c r="X48" s="11" t="e">
        <f t="shared" si="19"/>
        <v>#DIV/0!</v>
      </c>
      <c r="Y48" s="39"/>
      <c r="Z48" s="11">
        <f t="shared" si="15"/>
        <v>0</v>
      </c>
      <c r="AA48" s="1">
        <v>345</v>
      </c>
      <c r="AB48" s="4">
        <f t="shared" si="16"/>
        <v>0.47455295735900965</v>
      </c>
    </row>
    <row r="49" spans="1:28" ht="12.75">
      <c r="A49" s="6" t="s">
        <v>74</v>
      </c>
      <c r="B49" s="6" t="s">
        <v>72</v>
      </c>
      <c r="C49" s="6" t="s">
        <v>73</v>
      </c>
      <c r="D49" s="6"/>
      <c r="E49" s="78">
        <v>342</v>
      </c>
      <c r="F49" s="78">
        <v>355</v>
      </c>
      <c r="G49" s="2">
        <f t="shared" si="10"/>
        <v>697</v>
      </c>
      <c r="H49" s="6" t="s">
        <v>74</v>
      </c>
      <c r="I49" s="39"/>
      <c r="J49" s="11">
        <f t="shared" si="17"/>
        <v>0</v>
      </c>
      <c r="K49" s="39"/>
      <c r="L49" s="11">
        <f t="shared" si="11"/>
        <v>0</v>
      </c>
      <c r="M49" s="1">
        <v>88</v>
      </c>
      <c r="N49" s="4">
        <f t="shared" si="12"/>
        <v>0.12625538020086083</v>
      </c>
      <c r="O49" s="6" t="s">
        <v>74</v>
      </c>
      <c r="P49" s="39"/>
      <c r="Q49" s="11" t="e">
        <f t="shared" si="18"/>
        <v>#DIV/0!</v>
      </c>
      <c r="R49" s="39"/>
      <c r="S49" s="11">
        <f t="shared" si="13"/>
        <v>0</v>
      </c>
      <c r="T49" s="1">
        <v>224</v>
      </c>
      <c r="U49" s="4">
        <f t="shared" si="14"/>
        <v>0.321377331420373</v>
      </c>
      <c r="V49" s="6" t="s">
        <v>74</v>
      </c>
      <c r="W49" s="39"/>
      <c r="X49" s="11" t="e">
        <f t="shared" si="19"/>
        <v>#DIV/0!</v>
      </c>
      <c r="Y49" s="39"/>
      <c r="Z49" s="11">
        <f t="shared" si="15"/>
        <v>0</v>
      </c>
      <c r="AA49" s="1">
        <v>290</v>
      </c>
      <c r="AB49" s="4">
        <f t="shared" si="16"/>
        <v>0.41606886657101866</v>
      </c>
    </row>
    <row r="50" spans="1:28" ht="12.75">
      <c r="A50" s="6" t="s">
        <v>75</v>
      </c>
      <c r="B50" s="6" t="s">
        <v>72</v>
      </c>
      <c r="C50" s="6" t="s">
        <v>73</v>
      </c>
      <c r="D50" s="6"/>
      <c r="E50" s="78">
        <v>320</v>
      </c>
      <c r="F50" s="78">
        <v>345</v>
      </c>
      <c r="G50" s="2">
        <f t="shared" si="10"/>
        <v>665</v>
      </c>
      <c r="H50" s="6" t="s">
        <v>75</v>
      </c>
      <c r="I50" s="39"/>
      <c r="J50" s="11">
        <f t="shared" si="17"/>
        <v>0</v>
      </c>
      <c r="K50" s="39"/>
      <c r="L50" s="11">
        <f t="shared" si="11"/>
        <v>0</v>
      </c>
      <c r="M50" s="1">
        <v>103</v>
      </c>
      <c r="N50" s="4">
        <f t="shared" si="12"/>
        <v>0.1548872180451128</v>
      </c>
      <c r="O50" s="6" t="s">
        <v>75</v>
      </c>
      <c r="P50" s="39"/>
      <c r="Q50" s="11" t="e">
        <f t="shared" si="18"/>
        <v>#DIV/0!</v>
      </c>
      <c r="R50" s="39"/>
      <c r="S50" s="11">
        <f t="shared" si="13"/>
        <v>0</v>
      </c>
      <c r="T50" s="1">
        <v>232</v>
      </c>
      <c r="U50" s="4">
        <f t="shared" si="14"/>
        <v>0.34887218045112783</v>
      </c>
      <c r="V50" s="6" t="s">
        <v>75</v>
      </c>
      <c r="W50" s="39"/>
      <c r="X50" s="11" t="e">
        <f t="shared" si="19"/>
        <v>#DIV/0!</v>
      </c>
      <c r="Y50" s="39"/>
      <c r="Z50" s="11">
        <f t="shared" si="15"/>
        <v>0</v>
      </c>
      <c r="AA50" s="1">
        <v>293</v>
      </c>
      <c r="AB50" s="4">
        <f t="shared" si="16"/>
        <v>0.4406015037593985</v>
      </c>
    </row>
    <row r="51" spans="1:28" ht="12.75">
      <c r="A51" s="6" t="s">
        <v>76</v>
      </c>
      <c r="B51" s="6" t="s">
        <v>77</v>
      </c>
      <c r="C51" s="6" t="s">
        <v>21</v>
      </c>
      <c r="D51" s="6"/>
      <c r="E51" s="78">
        <v>302</v>
      </c>
      <c r="F51" s="78">
        <v>339</v>
      </c>
      <c r="G51" s="2">
        <f t="shared" si="10"/>
        <v>641</v>
      </c>
      <c r="H51" s="6" t="s">
        <v>76</v>
      </c>
      <c r="I51" s="39"/>
      <c r="J51" s="11">
        <f t="shared" si="17"/>
        <v>0</v>
      </c>
      <c r="K51" s="39"/>
      <c r="L51" s="11">
        <f t="shared" si="11"/>
        <v>0</v>
      </c>
      <c r="M51" s="1">
        <v>78</v>
      </c>
      <c r="N51" s="4">
        <f t="shared" si="12"/>
        <v>0.12168486739469579</v>
      </c>
      <c r="O51" s="6" t="s">
        <v>76</v>
      </c>
      <c r="P51" s="39"/>
      <c r="Q51" s="11" t="e">
        <f t="shared" si="18"/>
        <v>#DIV/0!</v>
      </c>
      <c r="R51" s="39"/>
      <c r="S51" s="11">
        <f t="shared" si="13"/>
        <v>0</v>
      </c>
      <c r="T51" s="1">
        <v>191</v>
      </c>
      <c r="U51" s="4">
        <f t="shared" si="14"/>
        <v>0.29797191887675506</v>
      </c>
      <c r="V51" s="6" t="s">
        <v>76</v>
      </c>
      <c r="W51" s="39"/>
      <c r="X51" s="11" t="e">
        <f t="shared" si="19"/>
        <v>#DIV/0!</v>
      </c>
      <c r="Y51" s="39"/>
      <c r="Z51" s="11">
        <f t="shared" si="15"/>
        <v>0</v>
      </c>
      <c r="AA51" s="1">
        <v>237</v>
      </c>
      <c r="AB51" s="4">
        <f t="shared" si="16"/>
        <v>0.36973478939157567</v>
      </c>
    </row>
    <row r="52" spans="1:28" ht="12.75">
      <c r="A52" s="6" t="s">
        <v>78</v>
      </c>
      <c r="B52" s="6" t="s">
        <v>77</v>
      </c>
      <c r="C52" s="6" t="s">
        <v>21</v>
      </c>
      <c r="D52" s="6"/>
      <c r="E52" s="78">
        <v>323</v>
      </c>
      <c r="F52" s="78">
        <v>385</v>
      </c>
      <c r="G52" s="2">
        <f t="shared" si="10"/>
        <v>708</v>
      </c>
      <c r="H52" s="6" t="s">
        <v>78</v>
      </c>
      <c r="I52" s="39"/>
      <c r="J52" s="11">
        <f t="shared" si="17"/>
        <v>0</v>
      </c>
      <c r="K52" s="39"/>
      <c r="L52" s="11">
        <f t="shared" si="11"/>
        <v>0</v>
      </c>
      <c r="M52" s="1">
        <v>93</v>
      </c>
      <c r="N52" s="4">
        <f t="shared" si="12"/>
        <v>0.13135593220338984</v>
      </c>
      <c r="O52" s="6" t="s">
        <v>78</v>
      </c>
      <c r="P52" s="39"/>
      <c r="Q52" s="11" t="e">
        <f t="shared" si="18"/>
        <v>#DIV/0!</v>
      </c>
      <c r="R52" s="39"/>
      <c r="S52" s="11">
        <f t="shared" si="13"/>
        <v>0</v>
      </c>
      <c r="T52" s="1">
        <v>242</v>
      </c>
      <c r="U52" s="4">
        <f t="shared" si="14"/>
        <v>0.3418079096045198</v>
      </c>
      <c r="V52" s="6" t="s">
        <v>78</v>
      </c>
      <c r="W52" s="39"/>
      <c r="X52" s="11" t="e">
        <f t="shared" si="19"/>
        <v>#DIV/0!</v>
      </c>
      <c r="Y52" s="39"/>
      <c r="Z52" s="11">
        <f t="shared" si="15"/>
        <v>0</v>
      </c>
      <c r="AA52" s="1">
        <v>295</v>
      </c>
      <c r="AB52" s="4">
        <f t="shared" si="16"/>
        <v>0.4166666666666667</v>
      </c>
    </row>
    <row r="53" spans="1:28" ht="12.75">
      <c r="A53" s="6" t="s">
        <v>79</v>
      </c>
      <c r="B53" s="6" t="s">
        <v>80</v>
      </c>
      <c r="C53" s="6" t="s">
        <v>81</v>
      </c>
      <c r="D53" s="6"/>
      <c r="E53" s="78">
        <v>377</v>
      </c>
      <c r="F53" s="78">
        <v>446</v>
      </c>
      <c r="G53" s="2">
        <f t="shared" si="10"/>
        <v>823</v>
      </c>
      <c r="H53" s="6" t="s">
        <v>79</v>
      </c>
      <c r="I53" s="39"/>
      <c r="J53" s="11">
        <f t="shared" si="17"/>
        <v>0</v>
      </c>
      <c r="K53" s="39"/>
      <c r="L53" s="11">
        <f t="shared" si="11"/>
        <v>0</v>
      </c>
      <c r="M53" s="1">
        <v>114</v>
      </c>
      <c r="N53" s="4">
        <f t="shared" si="12"/>
        <v>0.1385176184690158</v>
      </c>
      <c r="O53" s="6" t="s">
        <v>79</v>
      </c>
      <c r="P53" s="39"/>
      <c r="Q53" s="11" t="e">
        <f t="shared" si="18"/>
        <v>#DIV/0!</v>
      </c>
      <c r="R53" s="39"/>
      <c r="S53" s="11">
        <f t="shared" si="13"/>
        <v>0</v>
      </c>
      <c r="T53" s="1">
        <v>254</v>
      </c>
      <c r="U53" s="4">
        <f t="shared" si="14"/>
        <v>0.3086269744835966</v>
      </c>
      <c r="V53" s="6" t="s">
        <v>79</v>
      </c>
      <c r="W53" s="39"/>
      <c r="X53" s="11" t="e">
        <f t="shared" si="19"/>
        <v>#DIV/0!</v>
      </c>
      <c r="Y53" s="39"/>
      <c r="Z53" s="11">
        <f t="shared" si="15"/>
        <v>0</v>
      </c>
      <c r="AA53" s="1">
        <v>313</v>
      </c>
      <c r="AB53" s="4">
        <f t="shared" si="16"/>
        <v>0.38031591737545567</v>
      </c>
    </row>
    <row r="54" spans="1:28" ht="12.75">
      <c r="A54" s="6" t="s">
        <v>82</v>
      </c>
      <c r="B54" s="6" t="s">
        <v>80</v>
      </c>
      <c r="C54" s="6" t="s">
        <v>81</v>
      </c>
      <c r="D54" s="6"/>
      <c r="E54" s="78">
        <v>368</v>
      </c>
      <c r="F54" s="78">
        <v>434</v>
      </c>
      <c r="G54" s="2">
        <f t="shared" si="10"/>
        <v>802</v>
      </c>
      <c r="H54" s="6" t="s">
        <v>82</v>
      </c>
      <c r="I54" s="39"/>
      <c r="J54" s="11">
        <f t="shared" si="17"/>
        <v>0</v>
      </c>
      <c r="K54" s="39"/>
      <c r="L54" s="11">
        <f t="shared" si="11"/>
        <v>0</v>
      </c>
      <c r="M54" s="1">
        <v>91</v>
      </c>
      <c r="N54" s="4">
        <f t="shared" si="12"/>
        <v>0.11346633416458853</v>
      </c>
      <c r="O54" s="6" t="s">
        <v>82</v>
      </c>
      <c r="P54" s="39"/>
      <c r="Q54" s="11" t="e">
        <f t="shared" si="18"/>
        <v>#DIV/0!</v>
      </c>
      <c r="R54" s="39"/>
      <c r="S54" s="11">
        <f t="shared" si="13"/>
        <v>0</v>
      </c>
      <c r="T54" s="1">
        <v>247</v>
      </c>
      <c r="U54" s="4">
        <f t="shared" si="14"/>
        <v>0.30798004987531175</v>
      </c>
      <c r="V54" s="6" t="s">
        <v>82</v>
      </c>
      <c r="W54" s="39"/>
      <c r="X54" s="11" t="e">
        <f t="shared" si="19"/>
        <v>#DIV/0!</v>
      </c>
      <c r="Y54" s="39"/>
      <c r="Z54" s="11">
        <f t="shared" si="15"/>
        <v>0</v>
      </c>
      <c r="AA54" s="1">
        <v>299</v>
      </c>
      <c r="AB54" s="4">
        <f t="shared" si="16"/>
        <v>0.37281795511221943</v>
      </c>
    </row>
    <row r="55" spans="1:28" ht="12.75">
      <c r="A55" s="6" t="s">
        <v>83</v>
      </c>
      <c r="B55" s="6" t="s">
        <v>80</v>
      </c>
      <c r="C55" s="6" t="s">
        <v>81</v>
      </c>
      <c r="D55" s="6"/>
      <c r="E55" s="78">
        <v>488</v>
      </c>
      <c r="F55" s="78">
        <v>516</v>
      </c>
      <c r="G55" s="2">
        <f t="shared" si="10"/>
        <v>1004</v>
      </c>
      <c r="H55" s="6" t="s">
        <v>83</v>
      </c>
      <c r="I55" s="39"/>
      <c r="J55" s="11">
        <f t="shared" si="17"/>
        <v>0</v>
      </c>
      <c r="K55" s="39"/>
      <c r="L55" s="11">
        <f t="shared" si="11"/>
        <v>0</v>
      </c>
      <c r="M55" s="1">
        <v>128</v>
      </c>
      <c r="N55" s="4">
        <f t="shared" si="12"/>
        <v>0.12749003984063745</v>
      </c>
      <c r="O55" s="6" t="s">
        <v>83</v>
      </c>
      <c r="P55" s="39"/>
      <c r="Q55" s="11" t="e">
        <f t="shared" si="18"/>
        <v>#DIV/0!</v>
      </c>
      <c r="R55" s="39"/>
      <c r="S55" s="11">
        <f t="shared" si="13"/>
        <v>0</v>
      </c>
      <c r="T55" s="1">
        <v>364</v>
      </c>
      <c r="U55" s="4">
        <f t="shared" si="14"/>
        <v>0.36254980079681276</v>
      </c>
      <c r="V55" s="6" t="s">
        <v>83</v>
      </c>
      <c r="W55" s="39"/>
      <c r="X55" s="11" t="e">
        <f t="shared" si="19"/>
        <v>#DIV/0!</v>
      </c>
      <c r="Y55" s="39"/>
      <c r="Z55" s="11">
        <f t="shared" si="15"/>
        <v>0</v>
      </c>
      <c r="AA55" s="1">
        <v>455</v>
      </c>
      <c r="AB55" s="4">
        <f t="shared" si="16"/>
        <v>0.4531872509960159</v>
      </c>
    </row>
    <row r="56" spans="1:28" ht="12.75">
      <c r="A56" s="6" t="s">
        <v>84</v>
      </c>
      <c r="B56" s="6" t="s">
        <v>80</v>
      </c>
      <c r="C56" s="6" t="s">
        <v>81</v>
      </c>
      <c r="D56" s="6"/>
      <c r="E56" s="78">
        <v>326</v>
      </c>
      <c r="F56" s="78">
        <v>393</v>
      </c>
      <c r="G56" s="2">
        <f t="shared" si="10"/>
        <v>719</v>
      </c>
      <c r="H56" s="6" t="s">
        <v>84</v>
      </c>
      <c r="I56" s="39"/>
      <c r="J56" s="11">
        <f t="shared" si="17"/>
        <v>0</v>
      </c>
      <c r="K56" s="39"/>
      <c r="L56" s="11">
        <f t="shared" si="11"/>
        <v>0</v>
      </c>
      <c r="M56" s="1">
        <v>99</v>
      </c>
      <c r="N56" s="4">
        <f t="shared" si="12"/>
        <v>0.1376912378303199</v>
      </c>
      <c r="O56" s="6" t="s">
        <v>84</v>
      </c>
      <c r="P56" s="39"/>
      <c r="Q56" s="11" t="e">
        <f t="shared" si="18"/>
        <v>#DIV/0!</v>
      </c>
      <c r="R56" s="39"/>
      <c r="S56" s="11">
        <f t="shared" si="13"/>
        <v>0</v>
      </c>
      <c r="T56" s="1">
        <v>231</v>
      </c>
      <c r="U56" s="4">
        <f t="shared" si="14"/>
        <v>0.32127955493741306</v>
      </c>
      <c r="V56" s="6" t="s">
        <v>84</v>
      </c>
      <c r="W56" s="39"/>
      <c r="X56" s="11" t="e">
        <f t="shared" si="19"/>
        <v>#DIV/0!</v>
      </c>
      <c r="Y56" s="39"/>
      <c r="Z56" s="11">
        <f t="shared" si="15"/>
        <v>0</v>
      </c>
      <c r="AA56" s="1">
        <v>279</v>
      </c>
      <c r="AB56" s="4">
        <f t="shared" si="16"/>
        <v>0.38803894297635605</v>
      </c>
    </row>
    <row r="57" spans="1:28" ht="13.5" thickBot="1">
      <c r="A57" s="6" t="s">
        <v>85</v>
      </c>
      <c r="B57" s="6" t="s">
        <v>80</v>
      </c>
      <c r="C57" s="6" t="s">
        <v>81</v>
      </c>
      <c r="D57" s="6"/>
      <c r="E57" s="78">
        <v>459</v>
      </c>
      <c r="F57" s="78">
        <v>497</v>
      </c>
      <c r="G57" s="2">
        <f t="shared" si="10"/>
        <v>956</v>
      </c>
      <c r="H57" s="6">
        <v>49</v>
      </c>
      <c r="I57" s="39"/>
      <c r="J57" s="11" t="e">
        <f>(I57/#REF!)</f>
        <v>#REF!</v>
      </c>
      <c r="K57" s="39"/>
      <c r="L57" s="11">
        <f t="shared" si="11"/>
        <v>0</v>
      </c>
      <c r="M57" s="1">
        <v>94</v>
      </c>
      <c r="N57" s="4">
        <f t="shared" si="12"/>
        <v>0.09832635983263599</v>
      </c>
      <c r="O57" s="6" t="s">
        <v>85</v>
      </c>
      <c r="P57" s="39"/>
      <c r="Q57" s="11" t="e">
        <f>(P57/#REF!)</f>
        <v>#REF!</v>
      </c>
      <c r="R57" s="39"/>
      <c r="S57" s="11">
        <f t="shared" si="13"/>
        <v>0</v>
      </c>
      <c r="T57" s="1">
        <v>282</v>
      </c>
      <c r="U57" s="4">
        <f t="shared" si="14"/>
        <v>0.29497907949790797</v>
      </c>
      <c r="V57" s="6" t="s">
        <v>85</v>
      </c>
      <c r="W57" s="39"/>
      <c r="X57" s="11" t="e">
        <f>(W57/#REF!)</f>
        <v>#REF!</v>
      </c>
      <c r="Y57" s="39"/>
      <c r="Z57" s="11">
        <f t="shared" si="15"/>
        <v>0</v>
      </c>
      <c r="AA57" s="1">
        <v>357</v>
      </c>
      <c r="AB57" s="4">
        <f t="shared" si="16"/>
        <v>0.37343096234309625</v>
      </c>
    </row>
    <row r="58" spans="1:28" ht="13.5" thickBot="1">
      <c r="A58" s="6"/>
      <c r="B58" s="6"/>
      <c r="C58" s="41" t="s">
        <v>86</v>
      </c>
      <c r="D58" s="6"/>
      <c r="E58" s="3">
        <f>SUM(E9:E57)</f>
        <v>17171</v>
      </c>
      <c r="F58" s="3">
        <f>SUM(F9:F57)</f>
        <v>19651</v>
      </c>
      <c r="G58" s="3">
        <f>SUM(G9:G57)</f>
        <v>36822</v>
      </c>
      <c r="I58" s="12">
        <f>SUM(I9:I57)</f>
        <v>0</v>
      </c>
      <c r="J58" s="13">
        <f>(I58/E58)</f>
        <v>0</v>
      </c>
      <c r="K58" s="14">
        <f>SUM(K9:K57)</f>
        <v>0</v>
      </c>
      <c r="L58" s="13">
        <f t="shared" si="11"/>
        <v>0</v>
      </c>
      <c r="M58" s="40">
        <f>SUM(M9:M57)</f>
        <v>4552</v>
      </c>
      <c r="N58" s="5">
        <f t="shared" si="12"/>
        <v>0.12362174786812231</v>
      </c>
      <c r="O58" s="6"/>
      <c r="P58" s="12">
        <f>SUM(P9:P57)</f>
        <v>0</v>
      </c>
      <c r="Q58" s="13" t="e">
        <f>(P58/L58)</f>
        <v>#DIV/0!</v>
      </c>
      <c r="R58" s="14">
        <f>SUM(R9:R57)</f>
        <v>0</v>
      </c>
      <c r="S58" s="13">
        <f t="shared" si="13"/>
        <v>0</v>
      </c>
      <c r="T58" s="40">
        <f>SUM(T9:T57)</f>
        <v>11638</v>
      </c>
      <c r="U58" s="44">
        <f t="shared" si="14"/>
        <v>0.31606105045896477</v>
      </c>
      <c r="V58" s="6"/>
      <c r="W58" s="12">
        <f>SUM(W9:W57)</f>
        <v>0</v>
      </c>
      <c r="X58" s="13" t="e">
        <f>(W58/S58)</f>
        <v>#DIV/0!</v>
      </c>
      <c r="Y58" s="14">
        <f>SUM(Y9:Y57)</f>
        <v>0</v>
      </c>
      <c r="Z58" s="13">
        <f t="shared" si="15"/>
        <v>0</v>
      </c>
      <c r="AA58" s="40">
        <f>SUM(AA9:AA57)</f>
        <v>14423</v>
      </c>
      <c r="AB58" s="44">
        <f t="shared" si="16"/>
        <v>0.39169518222801586</v>
      </c>
    </row>
    <row r="59" ht="12.75">
      <c r="H59" s="6"/>
    </row>
    <row r="60" spans="11:27" ht="12.75">
      <c r="K60" s="8" t="str">
        <f>$G$4</f>
        <v>Sezioni scrutinate</v>
      </c>
      <c r="L60" s="8"/>
      <c r="M60" s="9">
        <f>COUNTIF($M$9:$M$57,"&lt;&gt;0")</f>
        <v>49</v>
      </c>
      <c r="R60" s="8" t="str">
        <f>$G$4</f>
        <v>Sezioni scrutinate</v>
      </c>
      <c r="S60" s="8"/>
      <c r="T60" s="9">
        <f>COUNTIF($T$9:$T$57,"&lt;&gt;0")</f>
        <v>49</v>
      </c>
      <c r="Y60" s="8" t="str">
        <f>$G$4</f>
        <v>Sezioni scrutinate</v>
      </c>
      <c r="Z60" s="8"/>
      <c r="AA60" s="9">
        <f>COUNTIF($AA$9:$AA$57,"&lt;&gt;0")</f>
        <v>49</v>
      </c>
    </row>
    <row r="61" spans="11:27" ht="12.75">
      <c r="K61" s="8" t="s">
        <v>94</v>
      </c>
      <c r="L61" s="8"/>
      <c r="M61" s="10">
        <f>$I$4</f>
        <v>49</v>
      </c>
      <c r="R61" s="8" t="s">
        <v>94</v>
      </c>
      <c r="S61" s="8"/>
      <c r="T61" s="10">
        <f>$I$4</f>
        <v>49</v>
      </c>
      <c r="Y61" s="8" t="s">
        <v>94</v>
      </c>
      <c r="Z61" s="8"/>
      <c r="AA61" s="10">
        <f>$I$4</f>
        <v>49</v>
      </c>
    </row>
  </sheetData>
  <sheetProtection password="8351" sheet="1" objects="1" scenarios="1"/>
  <mergeCells count="4">
    <mergeCell ref="I6:N6"/>
    <mergeCell ref="P6:U6"/>
    <mergeCell ref="W6:AB6"/>
    <mergeCell ref="F2:G2"/>
  </mergeCells>
  <printOptions gridLines="1" horizontalCentered="1" verticalCentered="1"/>
  <pageMargins left="0.7874015748031497" right="0.7874015748031497" top="0.984251968503937" bottom="0.6299212598425197" header="0.5118110236220472" footer="0.5118110236220472"/>
  <pageSetup fitToHeight="1" fitToWidth="1" horizontalDpi="600" verticalDpi="600" orientation="landscape" paperSize="8" scale="42" r:id="rId2"/>
  <headerFooter alignWithMargins="0">
    <oddHeader>&amp;LComune di Vercelli&amp;RCentro Elaborazione Dati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6:R88"/>
  <sheetViews>
    <sheetView tabSelected="1" zoomScalePageLayoutView="0" workbookViewId="0" topLeftCell="O67">
      <selection activeCell="G92" sqref="G92"/>
    </sheetView>
  </sheetViews>
  <sheetFormatPr defaultColWidth="9.140625" defaultRowHeight="12.75"/>
  <cols>
    <col min="1" max="1" width="9.140625" style="7" customWidth="1"/>
    <col min="2" max="2" width="11.00390625" style="7" customWidth="1"/>
    <col min="3" max="5" width="11.421875" style="7" customWidth="1"/>
    <col min="6" max="8" width="11.00390625" style="7" customWidth="1"/>
    <col min="9" max="11" width="11.421875" style="7" customWidth="1"/>
    <col min="12" max="14" width="11.00390625" style="7" customWidth="1"/>
    <col min="15" max="17" width="11.421875" style="7" customWidth="1"/>
    <col min="18" max="18" width="11.00390625" style="7" customWidth="1"/>
    <col min="19" max="27" width="9.140625" style="7" customWidth="1"/>
    <col min="28" max="28" width="10.57421875" style="7" customWidth="1"/>
    <col min="29" max="16384" width="9.140625" style="7" customWidth="1"/>
  </cols>
  <sheetData>
    <row r="5" ht="13.5" thickBot="1"/>
    <row r="6" spans="2:18" ht="12.75">
      <c r="B6" s="52"/>
      <c r="C6" s="53"/>
      <c r="D6" s="53"/>
      <c r="E6" s="53"/>
      <c r="F6" s="54"/>
      <c r="H6" s="52"/>
      <c r="I6" s="53"/>
      <c r="J6" s="53"/>
      <c r="K6" s="53"/>
      <c r="L6" s="54"/>
      <c r="N6" s="52"/>
      <c r="O6" s="53"/>
      <c r="P6" s="53"/>
      <c r="Q6" s="53"/>
      <c r="R6" s="54"/>
    </row>
    <row r="7" spans="2:18" ht="15" customHeight="1">
      <c r="B7" s="85" t="str">
        <f>'Affl. Ref N. 1 2011 - Domenica'!$G$3&amp;" "&amp;'Affl. Ref N. 1 2011 - Domenica'!$J$3</f>
        <v>Centro Elaborazione Dati Comune di Vercelli</v>
      </c>
      <c r="C7" s="86"/>
      <c r="D7" s="86"/>
      <c r="E7" s="86"/>
      <c r="F7" s="87"/>
      <c r="H7" s="85" t="str">
        <f>'Affl. Ref N. 1 2011 - Domenica'!$G$3&amp;" "&amp;'Affl. Ref N. 1 2011 - Domenica'!$J$3</f>
        <v>Centro Elaborazione Dati Comune di Vercelli</v>
      </c>
      <c r="I7" s="86"/>
      <c r="J7" s="86"/>
      <c r="K7" s="86"/>
      <c r="L7" s="87"/>
      <c r="N7" s="85" t="str">
        <f>'Affl. Ref N. 1 2011 - Domenica'!$G$3&amp;" "&amp;'Affl. Ref N. 1 2011 - Domenica'!$J$3</f>
        <v>Centro Elaborazione Dati Comune di Vercelli</v>
      </c>
      <c r="O7" s="86"/>
      <c r="P7" s="86"/>
      <c r="Q7" s="86"/>
      <c r="R7" s="87"/>
    </row>
    <row r="8" spans="2:18" ht="12.75">
      <c r="B8" s="88" t="s">
        <v>89</v>
      </c>
      <c r="C8" s="89"/>
      <c r="D8" s="89"/>
      <c r="E8" s="89"/>
      <c r="F8" s="90"/>
      <c r="H8" s="88" t="s">
        <v>89</v>
      </c>
      <c r="I8" s="89"/>
      <c r="J8" s="89"/>
      <c r="K8" s="89"/>
      <c r="L8" s="90"/>
      <c r="N8" s="88" t="s">
        <v>89</v>
      </c>
      <c r="O8" s="89"/>
      <c r="P8" s="89"/>
      <c r="Q8" s="89"/>
      <c r="R8" s="90"/>
    </row>
    <row r="9" spans="2:18" ht="12.75">
      <c r="B9" s="56"/>
      <c r="C9" s="57"/>
      <c r="D9" s="57"/>
      <c r="E9" s="57"/>
      <c r="F9" s="58"/>
      <c r="H9" s="56"/>
      <c r="I9" s="57"/>
      <c r="J9" s="57"/>
      <c r="K9" s="57"/>
      <c r="L9" s="58"/>
      <c r="N9" s="56"/>
      <c r="O9" s="57"/>
      <c r="P9" s="57"/>
      <c r="Q9" s="57"/>
      <c r="R9" s="58"/>
    </row>
    <row r="10" spans="2:18" ht="12.75">
      <c r="B10" s="91" t="s">
        <v>90</v>
      </c>
      <c r="C10" s="92"/>
      <c r="D10" s="92"/>
      <c r="E10" s="92"/>
      <c r="F10" s="93"/>
      <c r="H10" s="91" t="s">
        <v>90</v>
      </c>
      <c r="I10" s="92"/>
      <c r="J10" s="92"/>
      <c r="K10" s="92"/>
      <c r="L10" s="93"/>
      <c r="N10" s="91" t="s">
        <v>90</v>
      </c>
      <c r="O10" s="92"/>
      <c r="P10" s="92"/>
      <c r="Q10" s="92"/>
      <c r="R10" s="93"/>
    </row>
    <row r="11" spans="2:18" ht="15" customHeight="1">
      <c r="B11" s="56"/>
      <c r="C11" s="94" t="str">
        <f>'Affl. Ref N. 1 2011 - Domenica'!$I$6</f>
        <v>Referendum N. 1 del 12 - 13 Giugno 2011   Affluenze Domenica   ore 12.15</v>
      </c>
      <c r="D11" s="95"/>
      <c r="E11" s="95"/>
      <c r="F11" s="58"/>
      <c r="H11" s="59"/>
      <c r="I11" s="94" t="str">
        <f>'Affl. Ref N. 1 2011 - Domenica'!$P$6</f>
        <v>Referendum N. 1 del 12 - 13 Giugno 2011   Affluenze Domenica   ore 19.15</v>
      </c>
      <c r="J11" s="95"/>
      <c r="K11" s="95"/>
      <c r="L11" s="60"/>
      <c r="N11" s="59"/>
      <c r="O11" s="94" t="str">
        <f>'Affl. Ref N. 1 2011 - Domenica'!$W$6</f>
        <v>Referendum N. 1 del 12 - 13 Giugno 2011   Affluenze Domenica   ore 22.15</v>
      </c>
      <c r="P11" s="95"/>
      <c r="Q11" s="95"/>
      <c r="R11" s="60"/>
    </row>
    <row r="12" spans="2:18" ht="15" customHeight="1">
      <c r="B12" s="61"/>
      <c r="C12" s="95"/>
      <c r="D12" s="95"/>
      <c r="E12" s="95"/>
      <c r="F12" s="62"/>
      <c r="H12" s="56"/>
      <c r="I12" s="95"/>
      <c r="J12" s="95"/>
      <c r="K12" s="95"/>
      <c r="L12" s="58"/>
      <c r="N12" s="56"/>
      <c r="O12" s="95"/>
      <c r="P12" s="95"/>
      <c r="Q12" s="95"/>
      <c r="R12" s="58"/>
    </row>
    <row r="13" spans="2:18" ht="24" customHeight="1">
      <c r="B13" s="56"/>
      <c r="C13" s="57" t="str">
        <f>'Affl. Ref N. 1 2011 - Domenica'!K60</f>
        <v>Sezioni scrutinate</v>
      </c>
      <c r="E13" s="55">
        <f>'Affl. Ref N. 1 2011 - Domenica'!M60</f>
        <v>49</v>
      </c>
      <c r="F13" s="58"/>
      <c r="H13" s="56"/>
      <c r="I13" s="57" t="str">
        <f>'Affl. Ref N. 1 2011 - Domenica'!R60</f>
        <v>Sezioni scrutinate</v>
      </c>
      <c r="J13" s="57"/>
      <c r="K13" s="63">
        <f>'Affl. Ref N. 1 2011 - Domenica'!T60</f>
        <v>49</v>
      </c>
      <c r="L13" s="58"/>
      <c r="N13" s="56"/>
      <c r="O13" s="57" t="str">
        <f>'Affl. Ref N. 1 2011 - Domenica'!Y60</f>
        <v>Sezioni scrutinate</v>
      </c>
      <c r="P13" s="57"/>
      <c r="Q13" s="63">
        <f>'Affl. Ref N. 1 2011 - Domenica'!AA60</f>
        <v>49</v>
      </c>
      <c r="R13" s="58"/>
    </row>
    <row r="14" spans="2:18" ht="15.75" customHeight="1">
      <c r="B14" s="56"/>
      <c r="C14" s="64" t="str">
        <f>'Affl. Ref N. 1 2011 - Domenica'!K61</f>
        <v>su</v>
      </c>
      <c r="D14" s="65"/>
      <c r="E14" s="63">
        <f>'Affl. Ref N. 1 2011 - Domenica'!M61</f>
        <v>49</v>
      </c>
      <c r="F14" s="58"/>
      <c r="H14" s="56"/>
      <c r="I14" s="66" t="str">
        <f>'Affl. Ref N. 1 2011 - Domenica'!R61</f>
        <v>su</v>
      </c>
      <c r="J14" s="67"/>
      <c r="K14" s="63">
        <f>'Affl. Ref N. 1 2011 - Domenica'!T61</f>
        <v>49</v>
      </c>
      <c r="L14" s="58"/>
      <c r="N14" s="56"/>
      <c r="O14" s="68" t="str">
        <f>'Affl. Ref N. 1 2011 - Domenica'!Y61</f>
        <v>su</v>
      </c>
      <c r="P14" s="57"/>
      <c r="Q14" s="63">
        <f>'Affl. Ref N. 1 2011 - Domenica'!AA61</f>
        <v>49</v>
      </c>
      <c r="R14" s="58"/>
    </row>
    <row r="15" spans="2:18" ht="13.5" thickBot="1">
      <c r="B15" s="56"/>
      <c r="C15" s="57"/>
      <c r="D15" s="57"/>
      <c r="E15" s="57"/>
      <c r="F15" s="58"/>
      <c r="H15" s="56"/>
      <c r="I15" s="57"/>
      <c r="J15" s="57"/>
      <c r="K15" s="57"/>
      <c r="L15" s="58"/>
      <c r="N15" s="56"/>
      <c r="O15" s="57"/>
      <c r="P15" s="57"/>
      <c r="Q15" s="57"/>
      <c r="R15" s="58"/>
    </row>
    <row r="16" spans="2:18" ht="12.75">
      <c r="B16" s="56"/>
      <c r="C16" s="96" t="s">
        <v>101</v>
      </c>
      <c r="D16" s="98" t="s">
        <v>102</v>
      </c>
      <c r="E16" s="100" t="s">
        <v>103</v>
      </c>
      <c r="F16" s="58"/>
      <c r="H16" s="56"/>
      <c r="I16" s="96" t="s">
        <v>101</v>
      </c>
      <c r="J16" s="98" t="s">
        <v>102</v>
      </c>
      <c r="K16" s="100" t="s">
        <v>103</v>
      </c>
      <c r="L16" s="58"/>
      <c r="N16" s="56"/>
      <c r="O16" s="96" t="s">
        <v>101</v>
      </c>
      <c r="P16" s="98" t="s">
        <v>102</v>
      </c>
      <c r="Q16" s="100" t="s">
        <v>107</v>
      </c>
      <c r="R16" s="58"/>
    </row>
    <row r="17" spans="2:18" ht="12.75">
      <c r="B17" s="56"/>
      <c r="C17" s="97"/>
      <c r="D17" s="99"/>
      <c r="E17" s="101"/>
      <c r="F17" s="58"/>
      <c r="H17" s="56"/>
      <c r="I17" s="97"/>
      <c r="J17" s="99"/>
      <c r="K17" s="101"/>
      <c r="L17" s="58"/>
      <c r="N17" s="56"/>
      <c r="O17" s="97"/>
      <c r="P17" s="99"/>
      <c r="Q17" s="101"/>
      <c r="R17" s="58"/>
    </row>
    <row r="18" spans="2:18" ht="18" customHeight="1">
      <c r="B18" s="56"/>
      <c r="C18" s="69">
        <f>'Affl. Ref N. 1 2011 - Domenica'!E58</f>
        <v>17171</v>
      </c>
      <c r="D18" s="70">
        <f>'Affl. Ref N. 1 2011 - Domenica'!F58</f>
        <v>19651</v>
      </c>
      <c r="E18" s="71">
        <f>'Affl. Ref N. 1 2011 - Domenica'!G58</f>
        <v>36822</v>
      </c>
      <c r="F18" s="58"/>
      <c r="H18" s="56"/>
      <c r="I18" s="69">
        <f>'Affl. Ref N. 1 2011 - Domenica'!$E$58</f>
        <v>17171</v>
      </c>
      <c r="J18" s="70">
        <f>'Affl. Ref N. 1 2011 - Domenica'!$F$58</f>
        <v>19651</v>
      </c>
      <c r="K18" s="71">
        <f>'Affl. Ref N. 1 2011 - Domenica'!$G$58</f>
        <v>36822</v>
      </c>
      <c r="L18" s="58"/>
      <c r="N18" s="56"/>
      <c r="O18" s="69">
        <f>'Affl. Ref N. 1 2011 - Domenica'!E58</f>
        <v>17171</v>
      </c>
      <c r="P18" s="70">
        <f>'Affl. Ref N. 1 2011 - Domenica'!F58</f>
        <v>19651</v>
      </c>
      <c r="Q18" s="71">
        <f>'Affl. Ref N. 1 2011 - Domenica'!G58</f>
        <v>36822</v>
      </c>
      <c r="R18" s="58"/>
    </row>
    <row r="19" spans="2:18" ht="12.75">
      <c r="B19" s="56"/>
      <c r="C19" s="45"/>
      <c r="D19" s="39"/>
      <c r="E19" s="102" t="s">
        <v>104</v>
      </c>
      <c r="F19" s="58"/>
      <c r="H19" s="56"/>
      <c r="I19" s="45"/>
      <c r="J19" s="39"/>
      <c r="K19" s="102" t="s">
        <v>106</v>
      </c>
      <c r="L19" s="58"/>
      <c r="N19" s="56"/>
      <c r="O19" s="45"/>
      <c r="P19" s="39"/>
      <c r="Q19" s="102" t="s">
        <v>106</v>
      </c>
      <c r="R19" s="58"/>
    </row>
    <row r="20" spans="2:18" ht="12.75">
      <c r="B20" s="56"/>
      <c r="C20" s="45"/>
      <c r="D20" s="39"/>
      <c r="E20" s="101"/>
      <c r="F20" s="58"/>
      <c r="H20" s="56"/>
      <c r="I20" s="45"/>
      <c r="J20" s="39"/>
      <c r="K20" s="101"/>
      <c r="L20" s="58"/>
      <c r="N20" s="56"/>
      <c r="O20" s="45"/>
      <c r="P20" s="39"/>
      <c r="Q20" s="101"/>
      <c r="R20" s="58"/>
    </row>
    <row r="21" spans="2:18" ht="18" customHeight="1">
      <c r="B21" s="56"/>
      <c r="C21" s="46"/>
      <c r="D21" s="47"/>
      <c r="E21" s="72">
        <f>'Affl. Ref N. 1 2011 - Domenica'!$M$58</f>
        <v>4555</v>
      </c>
      <c r="F21" s="58"/>
      <c r="H21" s="56"/>
      <c r="I21" s="46"/>
      <c r="J21" s="47"/>
      <c r="K21" s="72">
        <f>'Affl. Ref N. 1 2011 - Domenica'!$T$58</f>
        <v>11634</v>
      </c>
      <c r="L21" s="58"/>
      <c r="N21" s="56"/>
      <c r="O21" s="46"/>
      <c r="P21" s="47"/>
      <c r="Q21" s="72">
        <f>'Affl. Ref N. 1 2011 - Domenica'!$AA$58</f>
        <v>14423</v>
      </c>
      <c r="R21" s="58"/>
    </row>
    <row r="22" spans="2:18" ht="12.75">
      <c r="B22" s="56"/>
      <c r="C22" s="45"/>
      <c r="D22" s="39"/>
      <c r="E22" s="103" t="s">
        <v>105</v>
      </c>
      <c r="F22" s="58"/>
      <c r="H22" s="56"/>
      <c r="I22" s="45"/>
      <c r="J22" s="39"/>
      <c r="K22" s="103" t="s">
        <v>105</v>
      </c>
      <c r="L22" s="58"/>
      <c r="N22" s="56"/>
      <c r="O22" s="48"/>
      <c r="P22" s="49"/>
      <c r="Q22" s="103" t="s">
        <v>105</v>
      </c>
      <c r="R22" s="58"/>
    </row>
    <row r="23" spans="2:18" ht="12.75">
      <c r="B23" s="56"/>
      <c r="C23" s="45"/>
      <c r="D23" s="39"/>
      <c r="E23" s="101"/>
      <c r="F23" s="58"/>
      <c r="H23" s="56"/>
      <c r="I23" s="45"/>
      <c r="J23" s="39"/>
      <c r="K23" s="101"/>
      <c r="L23" s="58"/>
      <c r="N23" s="56"/>
      <c r="O23" s="48"/>
      <c r="P23" s="49"/>
      <c r="Q23" s="101"/>
      <c r="R23" s="58"/>
    </row>
    <row r="24" spans="2:18" ht="18" customHeight="1" thickBot="1">
      <c r="B24" s="56"/>
      <c r="C24" s="50"/>
      <c r="D24" s="51"/>
      <c r="E24" s="77">
        <f>'Affl. Ref N. 1 2011 - Domenica'!$N$58</f>
        <v>0.12370322090054858</v>
      </c>
      <c r="F24" s="58"/>
      <c r="H24" s="56"/>
      <c r="I24" s="50"/>
      <c r="J24" s="51"/>
      <c r="K24" s="73">
        <f>'Affl. Ref N. 1 2011 - Domenica'!$U$58</f>
        <v>0.3159524197490631</v>
      </c>
      <c r="L24" s="58"/>
      <c r="N24" s="56"/>
      <c r="O24" s="50"/>
      <c r="P24" s="51"/>
      <c r="Q24" s="73">
        <f>'Affl. Ref N. 1 2011 - Domenica'!$AB$58</f>
        <v>0.39169518222801586</v>
      </c>
      <c r="R24" s="58"/>
    </row>
    <row r="25" spans="2:18" ht="13.5" thickBot="1">
      <c r="B25" s="74"/>
      <c r="C25" s="75"/>
      <c r="D25" s="75"/>
      <c r="E25" s="75"/>
      <c r="F25" s="76"/>
      <c r="H25" s="74"/>
      <c r="I25" s="75"/>
      <c r="J25" s="75"/>
      <c r="K25" s="75"/>
      <c r="L25" s="76"/>
      <c r="N25" s="74"/>
      <c r="O25" s="75"/>
      <c r="P25" s="75"/>
      <c r="Q25" s="75"/>
      <c r="R25" s="76"/>
    </row>
    <row r="26" ht="13.5" thickBot="1"/>
    <row r="27" spans="2:18" ht="12.75">
      <c r="B27" s="52"/>
      <c r="C27" s="53"/>
      <c r="D27" s="53"/>
      <c r="E27" s="53"/>
      <c r="F27" s="54"/>
      <c r="H27" s="52"/>
      <c r="I27" s="53"/>
      <c r="J27" s="53"/>
      <c r="K27" s="53"/>
      <c r="L27" s="54"/>
      <c r="N27" s="52"/>
      <c r="O27" s="53"/>
      <c r="P27" s="53"/>
      <c r="Q27" s="53"/>
      <c r="R27" s="54"/>
    </row>
    <row r="28" spans="2:18" ht="15" customHeight="1">
      <c r="B28" s="85" t="str">
        <f>'Affl. Ref N. 1 2011 - Domenica'!$G$3&amp;" "&amp;'Affl. Ref N. 1 2011 - Domenica'!$J$3</f>
        <v>Centro Elaborazione Dati Comune di Vercelli</v>
      </c>
      <c r="C28" s="86"/>
      <c r="D28" s="86"/>
      <c r="E28" s="86"/>
      <c r="F28" s="87"/>
      <c r="H28" s="85" t="str">
        <f>'Affl. Ref N. 1 2011 - Domenica'!$G$3&amp;" "&amp;'Affl. Ref N. 1 2011 - Domenica'!$J$3</f>
        <v>Centro Elaborazione Dati Comune di Vercelli</v>
      </c>
      <c r="I28" s="86"/>
      <c r="J28" s="86"/>
      <c r="K28" s="86"/>
      <c r="L28" s="87"/>
      <c r="N28" s="85" t="str">
        <f>'Affl. Ref N. 1 2011 - Domenica'!$G$3&amp;" "&amp;'Affl. Ref N. 1 2011 - Domenica'!$J$3</f>
        <v>Centro Elaborazione Dati Comune di Vercelli</v>
      </c>
      <c r="O28" s="86"/>
      <c r="P28" s="86"/>
      <c r="Q28" s="86"/>
      <c r="R28" s="87"/>
    </row>
    <row r="29" spans="2:18" ht="12.75">
      <c r="B29" s="88" t="s">
        <v>89</v>
      </c>
      <c r="C29" s="89"/>
      <c r="D29" s="89"/>
      <c r="E29" s="89"/>
      <c r="F29" s="90"/>
      <c r="H29" s="88" t="s">
        <v>89</v>
      </c>
      <c r="I29" s="89"/>
      <c r="J29" s="89"/>
      <c r="K29" s="89"/>
      <c r="L29" s="90"/>
      <c r="N29" s="88" t="s">
        <v>89</v>
      </c>
      <c r="O29" s="89"/>
      <c r="P29" s="89"/>
      <c r="Q29" s="89"/>
      <c r="R29" s="90"/>
    </row>
    <row r="30" spans="2:18" ht="12.75">
      <c r="B30" s="56"/>
      <c r="C30" s="57"/>
      <c r="D30" s="57"/>
      <c r="E30" s="57"/>
      <c r="F30" s="58"/>
      <c r="H30" s="56"/>
      <c r="I30" s="57"/>
      <c r="J30" s="57"/>
      <c r="K30" s="57"/>
      <c r="L30" s="58"/>
      <c r="N30" s="56"/>
      <c r="O30" s="57"/>
      <c r="P30" s="57"/>
      <c r="Q30" s="57"/>
      <c r="R30" s="58"/>
    </row>
    <row r="31" spans="2:18" ht="12.75">
      <c r="B31" s="91" t="s">
        <v>90</v>
      </c>
      <c r="C31" s="92"/>
      <c r="D31" s="92"/>
      <c r="E31" s="92"/>
      <c r="F31" s="93"/>
      <c r="H31" s="91" t="s">
        <v>90</v>
      </c>
      <c r="I31" s="92"/>
      <c r="J31" s="92"/>
      <c r="K31" s="92"/>
      <c r="L31" s="93"/>
      <c r="N31" s="91" t="s">
        <v>90</v>
      </c>
      <c r="O31" s="92"/>
      <c r="P31" s="92"/>
      <c r="Q31" s="92"/>
      <c r="R31" s="93"/>
    </row>
    <row r="32" spans="2:18" ht="15" customHeight="1">
      <c r="B32" s="56"/>
      <c r="C32" s="94" t="str">
        <f>'Affl. Ref N. 2 2011 - Domenica '!$I$6</f>
        <v>Referendum N. 2 del 12 - 13 Giugno 2011   Affluenze Domenica   ore 12.15</v>
      </c>
      <c r="D32" s="95"/>
      <c r="E32" s="95"/>
      <c r="F32" s="58"/>
      <c r="H32" s="59"/>
      <c r="I32" s="94" t="str">
        <f>'Affl. Ref N. 2 2011 - Domenica '!$P$6</f>
        <v>Referendum N. 2 del 12 - 13 Giugno 2011   Affluenze Domenica   ore 19.15</v>
      </c>
      <c r="J32" s="95"/>
      <c r="K32" s="95"/>
      <c r="L32" s="60"/>
      <c r="N32" s="59"/>
      <c r="O32" s="94" t="str">
        <f>'Affl. Ref N. 2 2011 - Domenica '!$W$6</f>
        <v>Referendum N. 2 del 12 - 13 Giugno 2011   Affluenze Domenica   ore 22.15</v>
      </c>
      <c r="P32" s="95"/>
      <c r="Q32" s="95"/>
      <c r="R32" s="60"/>
    </row>
    <row r="33" spans="2:18" ht="15" customHeight="1">
      <c r="B33" s="61"/>
      <c r="C33" s="95"/>
      <c r="D33" s="95"/>
      <c r="E33" s="95"/>
      <c r="F33" s="62"/>
      <c r="H33" s="56"/>
      <c r="I33" s="95"/>
      <c r="J33" s="95"/>
      <c r="K33" s="95"/>
      <c r="L33" s="58"/>
      <c r="N33" s="56"/>
      <c r="O33" s="95"/>
      <c r="P33" s="95"/>
      <c r="Q33" s="95"/>
      <c r="R33" s="58"/>
    </row>
    <row r="34" spans="2:18" ht="24" customHeight="1">
      <c r="B34" s="56"/>
      <c r="C34" s="57" t="str">
        <f>'Affl. Ref N. 2 2011 - Domenica '!K60</f>
        <v>Sezioni scrutinate</v>
      </c>
      <c r="E34" s="55">
        <f>'Affl. Ref N. 2 2011 - Domenica '!M60</f>
        <v>49</v>
      </c>
      <c r="F34" s="58"/>
      <c r="H34" s="56"/>
      <c r="I34" s="57" t="str">
        <f>'Affl. Ref N. 2 2011 - Domenica '!R60</f>
        <v>Sezioni scrutinate</v>
      </c>
      <c r="J34" s="57"/>
      <c r="K34" s="55">
        <f>'Affl. Ref N. 2 2011 - Domenica '!T60</f>
        <v>49</v>
      </c>
      <c r="L34" s="58"/>
      <c r="N34" s="56"/>
      <c r="O34" s="57" t="str">
        <f>'Affl. Ref N. 2 2011 - Domenica '!Y60</f>
        <v>Sezioni scrutinate</v>
      </c>
      <c r="P34" s="57"/>
      <c r="Q34" s="55">
        <f>'Affl. Ref N. 2 2011 - Domenica '!AA60</f>
        <v>49</v>
      </c>
      <c r="R34" s="58"/>
    </row>
    <row r="35" spans="2:18" ht="15.75" customHeight="1">
      <c r="B35" s="56"/>
      <c r="C35" s="80" t="str">
        <f>'Affl. Ref N. 2 2011 - Domenica '!K61</f>
        <v>su</v>
      </c>
      <c r="D35" s="65"/>
      <c r="E35" s="55">
        <f>'Affl. Ref N. 2 2011 - Domenica '!M61</f>
        <v>49</v>
      </c>
      <c r="F35" s="58"/>
      <c r="H35" s="56"/>
      <c r="I35" s="80" t="str">
        <f>'Affl. Ref N. 2 2011 - Domenica '!R61</f>
        <v>su</v>
      </c>
      <c r="J35" s="67"/>
      <c r="K35" s="55">
        <f>'Affl. Ref N. 2 2011 - Domenica '!T61</f>
        <v>49</v>
      </c>
      <c r="L35" s="58"/>
      <c r="N35" s="56"/>
      <c r="O35" s="80" t="str">
        <f>'Affl. Ref N. 2 2011 - Domenica '!Y61</f>
        <v>su</v>
      </c>
      <c r="P35" s="57"/>
      <c r="Q35" s="63">
        <f>'Affl. Ref N. 2 2011 - Domenica '!AA61</f>
        <v>49</v>
      </c>
      <c r="R35" s="58"/>
    </row>
    <row r="36" spans="2:18" ht="13.5" thickBot="1">
      <c r="B36" s="56"/>
      <c r="C36" s="57"/>
      <c r="D36" s="57"/>
      <c r="E36" s="57"/>
      <c r="F36" s="58"/>
      <c r="H36" s="56"/>
      <c r="I36" s="57"/>
      <c r="J36" s="57"/>
      <c r="K36" s="57"/>
      <c r="L36" s="58"/>
      <c r="N36" s="56"/>
      <c r="O36" s="57"/>
      <c r="P36" s="57"/>
      <c r="Q36" s="57"/>
      <c r="R36" s="58"/>
    </row>
    <row r="37" spans="2:18" ht="12.75">
      <c r="B37" s="56"/>
      <c r="C37" s="96" t="s">
        <v>101</v>
      </c>
      <c r="D37" s="98" t="s">
        <v>102</v>
      </c>
      <c r="E37" s="100" t="s">
        <v>103</v>
      </c>
      <c r="F37" s="58"/>
      <c r="H37" s="56"/>
      <c r="I37" s="96" t="s">
        <v>101</v>
      </c>
      <c r="J37" s="98" t="s">
        <v>102</v>
      </c>
      <c r="K37" s="100" t="s">
        <v>103</v>
      </c>
      <c r="L37" s="58"/>
      <c r="N37" s="56"/>
      <c r="O37" s="96" t="s">
        <v>101</v>
      </c>
      <c r="P37" s="98" t="s">
        <v>102</v>
      </c>
      <c r="Q37" s="100" t="s">
        <v>107</v>
      </c>
      <c r="R37" s="58"/>
    </row>
    <row r="38" spans="2:18" ht="12.75">
      <c r="B38" s="56"/>
      <c r="C38" s="97"/>
      <c r="D38" s="99"/>
      <c r="E38" s="101"/>
      <c r="F38" s="58"/>
      <c r="H38" s="56"/>
      <c r="I38" s="97"/>
      <c r="J38" s="99"/>
      <c r="K38" s="101"/>
      <c r="L38" s="58"/>
      <c r="N38" s="56"/>
      <c r="O38" s="97"/>
      <c r="P38" s="99"/>
      <c r="Q38" s="101"/>
      <c r="R38" s="58"/>
    </row>
    <row r="39" spans="2:18" ht="18" customHeight="1">
      <c r="B39" s="56"/>
      <c r="C39" s="69">
        <f>'Affl. Ref N. 2 2011 - Domenica '!E58</f>
        <v>17171</v>
      </c>
      <c r="D39" s="69">
        <f>'Affl. Ref N. 2 2011 - Domenica '!F58</f>
        <v>19651</v>
      </c>
      <c r="E39" s="69">
        <f>'Affl. Ref N. 2 2011 - Domenica '!G58</f>
        <v>36822</v>
      </c>
      <c r="F39" s="58"/>
      <c r="H39" s="56"/>
      <c r="I39" s="69">
        <f>'Affl. Ref N. 2 2011 - Domenica '!$E$58</f>
        <v>17171</v>
      </c>
      <c r="J39" s="69">
        <f>'Affl. Ref N. 2 2011 - Domenica '!F58</f>
        <v>19651</v>
      </c>
      <c r="K39" s="69">
        <f>'Affl. Ref N. 2 2011 - Domenica '!G58</f>
        <v>36822</v>
      </c>
      <c r="L39" s="58"/>
      <c r="N39" s="56"/>
      <c r="O39" s="69">
        <f>'Affl. Ref N. 2 2011 - Domenica '!E58</f>
        <v>17171</v>
      </c>
      <c r="P39" s="69">
        <f>'Affl. Ref N. 2 2011 - Domenica '!F58</f>
        <v>19651</v>
      </c>
      <c r="Q39" s="69">
        <f>'Affl. Ref N. 2 2011 - Domenica '!G58</f>
        <v>36822</v>
      </c>
      <c r="R39" s="58"/>
    </row>
    <row r="40" spans="2:18" ht="12.75">
      <c r="B40" s="56"/>
      <c r="C40" s="45"/>
      <c r="D40" s="39"/>
      <c r="E40" s="102" t="s">
        <v>104</v>
      </c>
      <c r="F40" s="58"/>
      <c r="H40" s="56"/>
      <c r="I40" s="45"/>
      <c r="J40" s="39"/>
      <c r="K40" s="102" t="s">
        <v>106</v>
      </c>
      <c r="L40" s="58"/>
      <c r="N40" s="56"/>
      <c r="O40" s="45"/>
      <c r="P40" s="39"/>
      <c r="Q40" s="102" t="s">
        <v>106</v>
      </c>
      <c r="R40" s="58"/>
    </row>
    <row r="41" spans="2:18" ht="12.75">
      <c r="B41" s="56"/>
      <c r="C41" s="45"/>
      <c r="D41" s="39"/>
      <c r="E41" s="101"/>
      <c r="F41" s="58"/>
      <c r="H41" s="56"/>
      <c r="I41" s="45"/>
      <c r="J41" s="39"/>
      <c r="K41" s="101"/>
      <c r="L41" s="58"/>
      <c r="N41" s="56"/>
      <c r="O41" s="45"/>
      <c r="P41" s="39"/>
      <c r="Q41" s="101"/>
      <c r="R41" s="58"/>
    </row>
    <row r="42" spans="2:18" ht="18" customHeight="1">
      <c r="B42" s="56"/>
      <c r="C42" s="46"/>
      <c r="D42" s="47"/>
      <c r="E42" s="72">
        <f>'Affl. Ref N. 2 2011 - Domenica '!$M$58</f>
        <v>4557</v>
      </c>
      <c r="F42" s="58"/>
      <c r="H42" s="56"/>
      <c r="I42" s="46"/>
      <c r="J42" s="47"/>
      <c r="K42" s="72">
        <f>'Affl. Ref N. 2 2011 - Domenica '!$T$58</f>
        <v>11638</v>
      </c>
      <c r="L42" s="58"/>
      <c r="N42" s="56"/>
      <c r="O42" s="46"/>
      <c r="P42" s="47"/>
      <c r="Q42" s="72">
        <f>'Affl. Ref N. 2 2011 - Domenica '!$AA$58</f>
        <v>14427</v>
      </c>
      <c r="R42" s="58"/>
    </row>
    <row r="43" spans="2:18" ht="12.75">
      <c r="B43" s="56"/>
      <c r="C43" s="45"/>
      <c r="D43" s="39"/>
      <c r="E43" s="103" t="s">
        <v>105</v>
      </c>
      <c r="F43" s="58"/>
      <c r="H43" s="56"/>
      <c r="I43" s="45"/>
      <c r="J43" s="39"/>
      <c r="K43" s="103" t="s">
        <v>105</v>
      </c>
      <c r="L43" s="58"/>
      <c r="N43" s="56"/>
      <c r="O43" s="48"/>
      <c r="P43" s="49"/>
      <c r="Q43" s="103" t="s">
        <v>105</v>
      </c>
      <c r="R43" s="58"/>
    </row>
    <row r="44" spans="2:18" ht="12.75">
      <c r="B44" s="56"/>
      <c r="C44" s="45"/>
      <c r="D44" s="39"/>
      <c r="E44" s="101"/>
      <c r="F44" s="58"/>
      <c r="H44" s="56"/>
      <c r="I44" s="45"/>
      <c r="J44" s="39"/>
      <c r="K44" s="101"/>
      <c r="L44" s="58"/>
      <c r="N44" s="56"/>
      <c r="O44" s="48"/>
      <c r="P44" s="49"/>
      <c r="Q44" s="101"/>
      <c r="R44" s="58"/>
    </row>
    <row r="45" spans="2:18" ht="18" customHeight="1" thickBot="1">
      <c r="B45" s="56"/>
      <c r="C45" s="50"/>
      <c r="D45" s="51"/>
      <c r="E45" s="77">
        <f>'Affl. Ref N. 2 2011 - Domenica '!$N$58</f>
        <v>0.12375753625549943</v>
      </c>
      <c r="F45" s="58"/>
      <c r="H45" s="56"/>
      <c r="I45" s="50"/>
      <c r="J45" s="51"/>
      <c r="K45" s="73">
        <f>'Affl. Ref N. 2 2011 - Domenica '!$U$58</f>
        <v>0.31606105045896477</v>
      </c>
      <c r="L45" s="58"/>
      <c r="N45" s="56"/>
      <c r="O45" s="50"/>
      <c r="P45" s="51"/>
      <c r="Q45" s="73">
        <f>'Affl. Ref N. 2 2011 - Domenica '!$AB$58</f>
        <v>0.39180381293791755</v>
      </c>
      <c r="R45" s="58"/>
    </row>
    <row r="46" spans="2:18" ht="13.5" thickBot="1">
      <c r="B46" s="74"/>
      <c r="C46" s="75"/>
      <c r="D46" s="75"/>
      <c r="E46" s="75"/>
      <c r="F46" s="76"/>
      <c r="H46" s="74"/>
      <c r="I46" s="75"/>
      <c r="J46" s="75"/>
      <c r="K46" s="75"/>
      <c r="L46" s="76"/>
      <c r="N46" s="74"/>
      <c r="O46" s="75"/>
      <c r="P46" s="75"/>
      <c r="Q46" s="75"/>
      <c r="R46" s="76"/>
    </row>
    <row r="47" ht="13.5" thickBot="1"/>
    <row r="48" spans="2:18" ht="12.75">
      <c r="B48" s="52"/>
      <c r="C48" s="53"/>
      <c r="D48" s="53"/>
      <c r="E48" s="53"/>
      <c r="F48" s="54"/>
      <c r="H48" s="52"/>
      <c r="I48" s="53"/>
      <c r="J48" s="53"/>
      <c r="K48" s="53"/>
      <c r="L48" s="54"/>
      <c r="N48" s="52"/>
      <c r="O48" s="53"/>
      <c r="P48" s="53"/>
      <c r="Q48" s="53"/>
      <c r="R48" s="54"/>
    </row>
    <row r="49" spans="2:18" ht="15" customHeight="1">
      <c r="B49" s="85" t="str">
        <f>'Affl. Ref N. 1 2011 - Domenica'!$G$3&amp;" "&amp;'Affl. Ref N. 1 2011 - Domenica'!$J$3</f>
        <v>Centro Elaborazione Dati Comune di Vercelli</v>
      </c>
      <c r="C49" s="86"/>
      <c r="D49" s="86"/>
      <c r="E49" s="86"/>
      <c r="F49" s="87"/>
      <c r="H49" s="85" t="str">
        <f>'Affl. Ref N. 1 2011 - Domenica'!$G$3&amp;" "&amp;'Affl. Ref N. 1 2011 - Domenica'!$J$3</f>
        <v>Centro Elaborazione Dati Comune di Vercelli</v>
      </c>
      <c r="I49" s="86"/>
      <c r="J49" s="86"/>
      <c r="K49" s="86"/>
      <c r="L49" s="87"/>
      <c r="N49" s="85" t="str">
        <f>'Affl. Ref N. 1 2011 - Domenica'!$G$3&amp;" "&amp;'Affl. Ref N. 1 2011 - Domenica'!$J$3</f>
        <v>Centro Elaborazione Dati Comune di Vercelli</v>
      </c>
      <c r="O49" s="86"/>
      <c r="P49" s="86"/>
      <c r="Q49" s="86"/>
      <c r="R49" s="87"/>
    </row>
    <row r="50" spans="2:18" ht="12.75">
      <c r="B50" s="88" t="s">
        <v>89</v>
      </c>
      <c r="C50" s="89"/>
      <c r="D50" s="89"/>
      <c r="E50" s="89"/>
      <c r="F50" s="90"/>
      <c r="H50" s="88" t="s">
        <v>89</v>
      </c>
      <c r="I50" s="89"/>
      <c r="J50" s="89"/>
      <c r="K50" s="89"/>
      <c r="L50" s="90"/>
      <c r="N50" s="88" t="s">
        <v>89</v>
      </c>
      <c r="O50" s="89"/>
      <c r="P50" s="89"/>
      <c r="Q50" s="89"/>
      <c r="R50" s="90"/>
    </row>
    <row r="51" spans="2:18" ht="12.75">
      <c r="B51" s="56"/>
      <c r="C51" s="57"/>
      <c r="D51" s="57"/>
      <c r="E51" s="57"/>
      <c r="F51" s="58"/>
      <c r="H51" s="56"/>
      <c r="I51" s="57"/>
      <c r="J51" s="57"/>
      <c r="K51" s="57"/>
      <c r="L51" s="58"/>
      <c r="N51" s="56"/>
      <c r="O51" s="57"/>
      <c r="P51" s="57"/>
      <c r="Q51" s="57"/>
      <c r="R51" s="58"/>
    </row>
    <row r="52" spans="2:18" ht="12.75">
      <c r="B52" s="91" t="s">
        <v>90</v>
      </c>
      <c r="C52" s="92"/>
      <c r="D52" s="92"/>
      <c r="E52" s="92"/>
      <c r="F52" s="93"/>
      <c r="H52" s="91" t="s">
        <v>90</v>
      </c>
      <c r="I52" s="92"/>
      <c r="J52" s="92"/>
      <c r="K52" s="92"/>
      <c r="L52" s="93"/>
      <c r="N52" s="91" t="s">
        <v>90</v>
      </c>
      <c r="O52" s="92"/>
      <c r="P52" s="92"/>
      <c r="Q52" s="92"/>
      <c r="R52" s="93"/>
    </row>
    <row r="53" spans="2:18" ht="15" customHeight="1">
      <c r="B53" s="56"/>
      <c r="C53" s="94" t="str">
        <f>'Affl. Ref N. 3 2011 - Domenica'!$I$6</f>
        <v>Referendum N. 3 del 12 - 13 Giugno 2011   Affluenze Domenica   ore 12.15</v>
      </c>
      <c r="D53" s="95"/>
      <c r="E53" s="95"/>
      <c r="F53" s="58"/>
      <c r="H53" s="59"/>
      <c r="I53" s="94" t="str">
        <f>'Affl. Ref N. 3 2011 - Domenica'!$P$6</f>
        <v>Referendum N. 3 del 12 - 13 Giugno 2011   Affluenze Domenica   ore 19.15</v>
      </c>
      <c r="J53" s="95"/>
      <c r="K53" s="95"/>
      <c r="L53" s="60"/>
      <c r="N53" s="59"/>
      <c r="O53" s="94" t="str">
        <f>'Affl. Ref N. 3 2011 - Domenica'!$W$6</f>
        <v>Referendum N. 3 del 12 - 13 Giugno 2011   Affluenze Domenica   ore 22.15</v>
      </c>
      <c r="P53" s="95"/>
      <c r="Q53" s="95"/>
      <c r="R53" s="60"/>
    </row>
    <row r="54" spans="2:18" ht="15" customHeight="1">
      <c r="B54" s="61"/>
      <c r="C54" s="95"/>
      <c r="D54" s="95"/>
      <c r="E54" s="95"/>
      <c r="F54" s="62"/>
      <c r="H54" s="56"/>
      <c r="I54" s="95"/>
      <c r="J54" s="95"/>
      <c r="K54" s="95"/>
      <c r="L54" s="58"/>
      <c r="N54" s="56"/>
      <c r="O54" s="95"/>
      <c r="P54" s="95"/>
      <c r="Q54" s="95"/>
      <c r="R54" s="58"/>
    </row>
    <row r="55" spans="2:18" ht="24" customHeight="1">
      <c r="B55" s="56"/>
      <c r="C55" s="57" t="str">
        <f>'Affl. Ref N. 3 2011 - Domenica'!K60</f>
        <v>Sezioni scrutinate</v>
      </c>
      <c r="E55" s="55">
        <f>'Affl. Ref N. 3 2011 - Domenica'!M60</f>
        <v>49</v>
      </c>
      <c r="F55" s="58"/>
      <c r="H55" s="56"/>
      <c r="I55" s="57" t="str">
        <f>'Affl. Ref N. 3 2011 - Domenica'!R60</f>
        <v>Sezioni scrutinate</v>
      </c>
      <c r="J55" s="57"/>
      <c r="K55" s="55">
        <f>'Affl. Ref N. 3 2011 - Domenica'!T60</f>
        <v>49</v>
      </c>
      <c r="L55" s="58"/>
      <c r="N55" s="56"/>
      <c r="O55" s="57" t="str">
        <f>'Affl. Ref N. 3 2011 - Domenica'!Y60</f>
        <v>Sezioni scrutinate</v>
      </c>
      <c r="P55" s="57"/>
      <c r="Q55" s="55">
        <f>'Affl. Ref N. 3 2011 - Domenica'!AA60</f>
        <v>49</v>
      </c>
      <c r="R55" s="58"/>
    </row>
    <row r="56" spans="2:18" ht="15.75" customHeight="1">
      <c r="B56" s="56"/>
      <c r="C56" s="80" t="str">
        <f>'Affl. Ref N. 3 2011 - Domenica'!K61</f>
        <v>su</v>
      </c>
      <c r="D56" s="65"/>
      <c r="E56" s="55">
        <f>'Affl. Ref N. 3 2011 - Domenica'!M61</f>
        <v>49</v>
      </c>
      <c r="F56" s="58"/>
      <c r="H56" s="56"/>
      <c r="I56" s="80" t="str">
        <f>'Affl. Ref N. 3 2011 - Domenica'!R61</f>
        <v>su</v>
      </c>
      <c r="J56" s="67"/>
      <c r="K56" s="55">
        <f>'Affl. Ref N. 3 2011 - Domenica'!T61</f>
        <v>49</v>
      </c>
      <c r="L56" s="58"/>
      <c r="N56" s="56"/>
      <c r="O56" s="80" t="str">
        <f>'Affl. Ref N. 3 2011 - Domenica'!Y61</f>
        <v>su</v>
      </c>
      <c r="P56" s="57"/>
      <c r="Q56" s="55">
        <f>'Affl. Ref N. 3 2011 - Domenica'!AA61</f>
        <v>49</v>
      </c>
      <c r="R56" s="58"/>
    </row>
    <row r="57" spans="2:18" ht="13.5" thickBot="1">
      <c r="B57" s="56"/>
      <c r="C57" s="57"/>
      <c r="D57" s="57"/>
      <c r="E57" s="57"/>
      <c r="F57" s="58"/>
      <c r="H57" s="56"/>
      <c r="I57" s="57"/>
      <c r="J57" s="57"/>
      <c r="K57" s="57"/>
      <c r="L57" s="58"/>
      <c r="N57" s="56"/>
      <c r="O57" s="57"/>
      <c r="P57" s="57"/>
      <c r="Q57" s="57"/>
      <c r="R57" s="58"/>
    </row>
    <row r="58" spans="2:18" ht="12.75">
      <c r="B58" s="56"/>
      <c r="C58" s="96" t="s">
        <v>101</v>
      </c>
      <c r="D58" s="98" t="s">
        <v>102</v>
      </c>
      <c r="E58" s="100" t="s">
        <v>103</v>
      </c>
      <c r="F58" s="58"/>
      <c r="H58" s="56"/>
      <c r="I58" s="96" t="s">
        <v>101</v>
      </c>
      <c r="J58" s="98" t="s">
        <v>102</v>
      </c>
      <c r="K58" s="100" t="s">
        <v>103</v>
      </c>
      <c r="L58" s="58"/>
      <c r="N58" s="56"/>
      <c r="O58" s="96" t="s">
        <v>101</v>
      </c>
      <c r="P58" s="98" t="s">
        <v>102</v>
      </c>
      <c r="Q58" s="100" t="s">
        <v>107</v>
      </c>
      <c r="R58" s="58"/>
    </row>
    <row r="59" spans="2:18" ht="12.75">
      <c r="B59" s="56"/>
      <c r="C59" s="97"/>
      <c r="D59" s="99"/>
      <c r="E59" s="101"/>
      <c r="F59" s="58"/>
      <c r="H59" s="56"/>
      <c r="I59" s="97"/>
      <c r="J59" s="99"/>
      <c r="K59" s="101"/>
      <c r="L59" s="58"/>
      <c r="N59" s="56"/>
      <c r="O59" s="97"/>
      <c r="P59" s="99"/>
      <c r="Q59" s="101"/>
      <c r="R59" s="58"/>
    </row>
    <row r="60" spans="2:18" ht="18" customHeight="1">
      <c r="B60" s="56"/>
      <c r="C60" s="69">
        <f>'Affl. Ref N. 3 2011 - Domenica'!E58</f>
        <v>17171</v>
      </c>
      <c r="D60" s="69">
        <f>'Affl. Ref N. 3 2011 - Domenica'!F58</f>
        <v>19651</v>
      </c>
      <c r="E60" s="69">
        <f>'Affl. Ref N. 3 2011 - Domenica'!G58</f>
        <v>36822</v>
      </c>
      <c r="F60" s="58"/>
      <c r="H60" s="56"/>
      <c r="I60" s="69">
        <f>'Affl. Ref N. 3 2011 - Domenica'!E58</f>
        <v>17171</v>
      </c>
      <c r="J60" s="69">
        <f>'Affl. Ref N. 3 2011 - Domenica'!F58</f>
        <v>19651</v>
      </c>
      <c r="K60" s="69">
        <f>'Affl. Ref N. 3 2011 - Domenica'!G58</f>
        <v>36822</v>
      </c>
      <c r="L60" s="58"/>
      <c r="N60" s="56"/>
      <c r="O60" s="69">
        <f>'Affl. Ref N. 3 2011 - Domenica'!E58</f>
        <v>17171</v>
      </c>
      <c r="P60" s="69">
        <f>'Affl. Ref N. 3 2011 - Domenica'!F58</f>
        <v>19651</v>
      </c>
      <c r="Q60" s="69">
        <f>'Affl. Ref N. 3 2011 - Domenica'!G58</f>
        <v>36822</v>
      </c>
      <c r="R60" s="58"/>
    </row>
    <row r="61" spans="2:18" ht="12.75">
      <c r="B61" s="56"/>
      <c r="C61" s="45"/>
      <c r="D61" s="39"/>
      <c r="E61" s="102" t="s">
        <v>104</v>
      </c>
      <c r="F61" s="58"/>
      <c r="H61" s="56"/>
      <c r="I61" s="45"/>
      <c r="J61" s="39"/>
      <c r="K61" s="102" t="s">
        <v>106</v>
      </c>
      <c r="L61" s="58"/>
      <c r="N61" s="56"/>
      <c r="O61" s="45"/>
      <c r="P61" s="39"/>
      <c r="Q61" s="102" t="s">
        <v>106</v>
      </c>
      <c r="R61" s="58"/>
    </row>
    <row r="62" spans="2:18" ht="12.75">
      <c r="B62" s="56"/>
      <c r="C62" s="45"/>
      <c r="D62" s="39"/>
      <c r="E62" s="101"/>
      <c r="F62" s="58"/>
      <c r="H62" s="56"/>
      <c r="I62" s="45"/>
      <c r="J62" s="39"/>
      <c r="K62" s="101"/>
      <c r="L62" s="58"/>
      <c r="N62" s="56"/>
      <c r="O62" s="45"/>
      <c r="P62" s="39"/>
      <c r="Q62" s="101"/>
      <c r="R62" s="58"/>
    </row>
    <row r="63" spans="2:18" ht="18" customHeight="1">
      <c r="B63" s="56"/>
      <c r="C63" s="46"/>
      <c r="D63" s="47"/>
      <c r="E63" s="72">
        <f>'Affl. Ref N. 3 2011 - Domenica'!$M$58</f>
        <v>4558</v>
      </c>
      <c r="F63" s="58"/>
      <c r="H63" s="56"/>
      <c r="I63" s="46"/>
      <c r="J63" s="47"/>
      <c r="K63" s="72">
        <f>'Affl. Ref N. 3 2011 - Domenica'!$T$58</f>
        <v>11629</v>
      </c>
      <c r="L63" s="58"/>
      <c r="N63" s="56"/>
      <c r="O63" s="46"/>
      <c r="P63" s="47"/>
      <c r="Q63" s="72">
        <f>'Affl. Ref N. 3 2011 - Domenica'!$AA$58</f>
        <v>14417</v>
      </c>
      <c r="R63" s="58"/>
    </row>
    <row r="64" spans="2:18" ht="12.75">
      <c r="B64" s="56"/>
      <c r="C64" s="45"/>
      <c r="D64" s="39"/>
      <c r="E64" s="103" t="s">
        <v>105</v>
      </c>
      <c r="F64" s="58"/>
      <c r="H64" s="56"/>
      <c r="I64" s="45"/>
      <c r="J64" s="39"/>
      <c r="K64" s="103" t="s">
        <v>105</v>
      </c>
      <c r="L64" s="58"/>
      <c r="N64" s="56"/>
      <c r="O64" s="48"/>
      <c r="P64" s="49"/>
      <c r="Q64" s="103" t="s">
        <v>105</v>
      </c>
      <c r="R64" s="58"/>
    </row>
    <row r="65" spans="2:18" ht="12.75">
      <c r="B65" s="56"/>
      <c r="C65" s="45"/>
      <c r="D65" s="39"/>
      <c r="E65" s="101"/>
      <c r="F65" s="58"/>
      <c r="H65" s="56"/>
      <c r="I65" s="45"/>
      <c r="J65" s="39"/>
      <c r="K65" s="101"/>
      <c r="L65" s="58"/>
      <c r="N65" s="56"/>
      <c r="O65" s="48"/>
      <c r="P65" s="49"/>
      <c r="Q65" s="101"/>
      <c r="R65" s="58"/>
    </row>
    <row r="66" spans="2:18" ht="18" customHeight="1" thickBot="1">
      <c r="B66" s="56"/>
      <c r="C66" s="50"/>
      <c r="D66" s="51"/>
      <c r="E66" s="77">
        <f>'Affl. Ref N. 3 2011 - Domenica'!$N$58</f>
        <v>0.12378469393297485</v>
      </c>
      <c r="F66" s="58"/>
      <c r="H66" s="56"/>
      <c r="I66" s="50"/>
      <c r="J66" s="51"/>
      <c r="K66" s="73">
        <f>'Affl. Ref N. 3 2011 - Domenica'!$U$58</f>
        <v>0.315816631361686</v>
      </c>
      <c r="L66" s="58"/>
      <c r="N66" s="56"/>
      <c r="O66" s="50"/>
      <c r="P66" s="51"/>
      <c r="Q66" s="73">
        <f>'Affl. Ref N. 3 2011 - Domenica'!$AB$58</f>
        <v>0.39153223616316335</v>
      </c>
      <c r="R66" s="58"/>
    </row>
    <row r="67" spans="2:18" ht="13.5" thickBot="1">
      <c r="B67" s="74"/>
      <c r="C67" s="75"/>
      <c r="D67" s="75"/>
      <c r="E67" s="75"/>
      <c r="F67" s="76"/>
      <c r="H67" s="74"/>
      <c r="I67" s="75"/>
      <c r="J67" s="75"/>
      <c r="K67" s="75"/>
      <c r="L67" s="76"/>
      <c r="N67" s="74"/>
      <c r="O67" s="75"/>
      <c r="P67" s="75"/>
      <c r="Q67" s="75"/>
      <c r="R67" s="76"/>
    </row>
    <row r="68" ht="13.5" thickBot="1"/>
    <row r="69" spans="2:18" ht="12.75">
      <c r="B69" s="52"/>
      <c r="C69" s="53"/>
      <c r="D69" s="53"/>
      <c r="E69" s="53"/>
      <c r="F69" s="54"/>
      <c r="H69" s="52"/>
      <c r="I69" s="53"/>
      <c r="J69" s="53"/>
      <c r="K69" s="53"/>
      <c r="L69" s="54"/>
      <c r="N69" s="52"/>
      <c r="O69" s="53"/>
      <c r="P69" s="53"/>
      <c r="Q69" s="53"/>
      <c r="R69" s="54"/>
    </row>
    <row r="70" spans="2:18" ht="15" customHeight="1">
      <c r="B70" s="85" t="str">
        <f>'Affl. Ref N. 1 2011 - Domenica'!$G$3&amp;" "&amp;'Affl. Ref N. 1 2011 - Domenica'!$J$3</f>
        <v>Centro Elaborazione Dati Comune di Vercelli</v>
      </c>
      <c r="C70" s="86"/>
      <c r="D70" s="86"/>
      <c r="E70" s="86"/>
      <c r="F70" s="87"/>
      <c r="H70" s="85" t="str">
        <f>'Affl. Ref N. 1 2011 - Domenica'!$G$3&amp;" "&amp;'Affl. Ref N. 1 2011 - Domenica'!$J$3</f>
        <v>Centro Elaborazione Dati Comune di Vercelli</v>
      </c>
      <c r="I70" s="86"/>
      <c r="J70" s="86"/>
      <c r="K70" s="86"/>
      <c r="L70" s="87"/>
      <c r="N70" s="85" t="str">
        <f>'Affl. Ref N. 1 2011 - Domenica'!$G$3&amp;" "&amp;'Affl. Ref N. 1 2011 - Domenica'!$J$3</f>
        <v>Centro Elaborazione Dati Comune di Vercelli</v>
      </c>
      <c r="O70" s="86"/>
      <c r="P70" s="86"/>
      <c r="Q70" s="86"/>
      <c r="R70" s="87"/>
    </row>
    <row r="71" spans="2:18" ht="12.75">
      <c r="B71" s="88" t="s">
        <v>89</v>
      </c>
      <c r="C71" s="89"/>
      <c r="D71" s="89"/>
      <c r="E71" s="89"/>
      <c r="F71" s="90"/>
      <c r="H71" s="88" t="s">
        <v>89</v>
      </c>
      <c r="I71" s="89"/>
      <c r="J71" s="89"/>
      <c r="K71" s="89"/>
      <c r="L71" s="90"/>
      <c r="N71" s="88" t="s">
        <v>89</v>
      </c>
      <c r="O71" s="89"/>
      <c r="P71" s="89"/>
      <c r="Q71" s="89"/>
      <c r="R71" s="90"/>
    </row>
    <row r="72" spans="2:18" ht="12.75">
      <c r="B72" s="56"/>
      <c r="C72" s="57"/>
      <c r="D72" s="57"/>
      <c r="E72" s="57"/>
      <c r="F72" s="58"/>
      <c r="H72" s="56"/>
      <c r="I72" s="57"/>
      <c r="J72" s="57"/>
      <c r="K72" s="57"/>
      <c r="L72" s="58"/>
      <c r="N72" s="56"/>
      <c r="O72" s="57"/>
      <c r="P72" s="57"/>
      <c r="Q72" s="57"/>
      <c r="R72" s="58"/>
    </row>
    <row r="73" spans="2:18" ht="12.75">
      <c r="B73" s="91" t="s">
        <v>90</v>
      </c>
      <c r="C73" s="92"/>
      <c r="D73" s="92"/>
      <c r="E73" s="92"/>
      <c r="F73" s="93"/>
      <c r="H73" s="91" t="s">
        <v>90</v>
      </c>
      <c r="I73" s="92"/>
      <c r="J73" s="92"/>
      <c r="K73" s="92"/>
      <c r="L73" s="93"/>
      <c r="N73" s="91" t="s">
        <v>90</v>
      </c>
      <c r="O73" s="92"/>
      <c r="P73" s="92"/>
      <c r="Q73" s="92"/>
      <c r="R73" s="93"/>
    </row>
    <row r="74" spans="2:18" ht="15" customHeight="1">
      <c r="B74" s="56"/>
      <c r="C74" s="94" t="str">
        <f>'Affl. Ref N. 4 2011 - Domenica'!$I$6</f>
        <v>Referendum N. 4 del 12 - 13 Giugno 2011   Affluenze Domenica   ore 12.15</v>
      </c>
      <c r="D74" s="95"/>
      <c r="E74" s="95"/>
      <c r="F74" s="58"/>
      <c r="H74" s="59"/>
      <c r="I74" s="94" t="str">
        <f>'Affl. Ref N. 4 2011 - Domenica'!$P$6</f>
        <v>Referendum N. 4 del 12 - 13 Giugno 2011   Affluenze Domenica   ore 19.15</v>
      </c>
      <c r="J74" s="95"/>
      <c r="K74" s="95"/>
      <c r="L74" s="60"/>
      <c r="N74" s="59"/>
      <c r="O74" s="94" t="str">
        <f>'Affl. Ref N. 4 2011 - Domenica'!$W$6</f>
        <v>Referendum N. 4 del 12 - 13 Giugno 2011   Affluenze Domenica   ore 22.15</v>
      </c>
      <c r="P74" s="95"/>
      <c r="Q74" s="95"/>
      <c r="R74" s="60"/>
    </row>
    <row r="75" spans="2:18" ht="15" customHeight="1">
      <c r="B75" s="61"/>
      <c r="C75" s="95"/>
      <c r="D75" s="95"/>
      <c r="E75" s="95"/>
      <c r="F75" s="62"/>
      <c r="H75" s="56"/>
      <c r="I75" s="95"/>
      <c r="J75" s="95"/>
      <c r="K75" s="95"/>
      <c r="L75" s="58"/>
      <c r="N75" s="56"/>
      <c r="O75" s="95"/>
      <c r="P75" s="95"/>
      <c r="Q75" s="95"/>
      <c r="R75" s="58"/>
    </row>
    <row r="76" spans="2:18" ht="24" customHeight="1">
      <c r="B76" s="56"/>
      <c r="C76" s="57" t="str">
        <f>'Affl. Ref N. 4 2011 - Domenica'!K60</f>
        <v>Sezioni scrutinate</v>
      </c>
      <c r="E76" s="55">
        <f>'Affl. Ref N. 4 2011 - Domenica'!M60</f>
        <v>49</v>
      </c>
      <c r="F76" s="58"/>
      <c r="H76" s="56"/>
      <c r="I76" s="57" t="str">
        <f>'Affl. Ref N. 4 2011 - Domenica'!R60</f>
        <v>Sezioni scrutinate</v>
      </c>
      <c r="J76" s="57"/>
      <c r="K76" s="55">
        <f>'Affl. Ref N. 4 2011 - Domenica'!T60</f>
        <v>49</v>
      </c>
      <c r="L76" s="58"/>
      <c r="N76" s="56"/>
      <c r="O76" s="57" t="str">
        <f>'Affl. Ref N. 4 2011 - Domenica'!Y60</f>
        <v>Sezioni scrutinate</v>
      </c>
      <c r="P76" s="57"/>
      <c r="Q76" s="55">
        <f>'Affl. Ref N. 4 2011 - Domenica'!AA60</f>
        <v>49</v>
      </c>
      <c r="R76" s="58"/>
    </row>
    <row r="77" spans="2:18" ht="15.75" customHeight="1">
      <c r="B77" s="56"/>
      <c r="C77" s="80" t="str">
        <f>'Affl. Ref N. 4 2011 - Domenica'!K61</f>
        <v>su</v>
      </c>
      <c r="D77" s="65"/>
      <c r="E77" s="63">
        <f>'Affl. Ref N. 4 2011 - Domenica'!M61</f>
        <v>49</v>
      </c>
      <c r="F77" s="58"/>
      <c r="H77" s="56"/>
      <c r="I77" s="80" t="str">
        <f>'Affl. Ref N. 4 2011 - Domenica'!R61</f>
        <v>su</v>
      </c>
      <c r="J77" s="67"/>
      <c r="K77" s="55">
        <f>'Affl. Ref N. 4 2011 - Domenica'!T61</f>
        <v>49</v>
      </c>
      <c r="L77" s="58"/>
      <c r="N77" s="56"/>
      <c r="O77" s="80" t="str">
        <f>'Affl. Ref N. 4 2011 - Domenica'!Y61</f>
        <v>su</v>
      </c>
      <c r="P77" s="57"/>
      <c r="Q77" s="55">
        <f>'Affl. Ref N. 4 2011 - Domenica'!AA61</f>
        <v>49</v>
      </c>
      <c r="R77" s="58"/>
    </row>
    <row r="78" spans="2:18" ht="13.5" thickBot="1">
      <c r="B78" s="56"/>
      <c r="C78" s="57"/>
      <c r="D78" s="57"/>
      <c r="E78" s="57"/>
      <c r="F78" s="58"/>
      <c r="H78" s="56"/>
      <c r="I78" s="57"/>
      <c r="J78" s="57"/>
      <c r="K78" s="57"/>
      <c r="L78" s="58"/>
      <c r="N78" s="56"/>
      <c r="O78" s="57"/>
      <c r="P78" s="57"/>
      <c r="Q78" s="57"/>
      <c r="R78" s="58"/>
    </row>
    <row r="79" spans="2:18" ht="12.75">
      <c r="B79" s="56"/>
      <c r="C79" s="96" t="s">
        <v>101</v>
      </c>
      <c r="D79" s="98" t="s">
        <v>102</v>
      </c>
      <c r="E79" s="100" t="s">
        <v>103</v>
      </c>
      <c r="F79" s="58"/>
      <c r="H79" s="56"/>
      <c r="I79" s="96" t="s">
        <v>101</v>
      </c>
      <c r="J79" s="98" t="s">
        <v>102</v>
      </c>
      <c r="K79" s="100" t="s">
        <v>103</v>
      </c>
      <c r="L79" s="58"/>
      <c r="N79" s="56"/>
      <c r="O79" s="96" t="s">
        <v>101</v>
      </c>
      <c r="P79" s="98" t="s">
        <v>102</v>
      </c>
      <c r="Q79" s="100" t="s">
        <v>107</v>
      </c>
      <c r="R79" s="58"/>
    </row>
    <row r="80" spans="2:18" ht="12.75">
      <c r="B80" s="56"/>
      <c r="C80" s="97"/>
      <c r="D80" s="99"/>
      <c r="E80" s="101"/>
      <c r="F80" s="58"/>
      <c r="H80" s="56"/>
      <c r="I80" s="97"/>
      <c r="J80" s="99"/>
      <c r="K80" s="101"/>
      <c r="L80" s="58"/>
      <c r="N80" s="56"/>
      <c r="O80" s="97"/>
      <c r="P80" s="99"/>
      <c r="Q80" s="101"/>
      <c r="R80" s="58"/>
    </row>
    <row r="81" spans="2:18" ht="18" customHeight="1">
      <c r="B81" s="56"/>
      <c r="C81" s="69">
        <f>'Affl. Ref N. 4 2011 - Domenica'!E58</f>
        <v>17171</v>
      </c>
      <c r="D81" s="69">
        <f>'Affl. Ref N. 4 2011 - Domenica'!F58</f>
        <v>19651</v>
      </c>
      <c r="E81" s="69">
        <f>'Affl. Ref N. 4 2011 - Domenica'!G58</f>
        <v>36822</v>
      </c>
      <c r="F81" s="58"/>
      <c r="H81" s="56"/>
      <c r="I81" s="69">
        <f>'Affl. Ref N. 4 2011 - Domenica'!E58</f>
        <v>17171</v>
      </c>
      <c r="J81" s="69">
        <f>'Affl. Ref N. 4 2011 - Domenica'!F58</f>
        <v>19651</v>
      </c>
      <c r="K81" s="69">
        <f>'Affl. Ref N. 4 2011 - Domenica'!G58</f>
        <v>36822</v>
      </c>
      <c r="L81" s="58"/>
      <c r="N81" s="56"/>
      <c r="O81" s="69">
        <f>'Affl. Ref N. 4 2011 - Domenica'!E58</f>
        <v>17171</v>
      </c>
      <c r="P81" s="69">
        <f>'Affl. Ref N. 4 2011 - Domenica'!F58</f>
        <v>19651</v>
      </c>
      <c r="Q81" s="69">
        <f>'Affl. Ref N. 4 2011 - Domenica'!G58</f>
        <v>36822</v>
      </c>
      <c r="R81" s="58"/>
    </row>
    <row r="82" spans="2:18" ht="12.75">
      <c r="B82" s="56"/>
      <c r="C82" s="45"/>
      <c r="D82" s="39"/>
      <c r="E82" s="102" t="s">
        <v>104</v>
      </c>
      <c r="F82" s="58"/>
      <c r="H82" s="56"/>
      <c r="I82" s="45"/>
      <c r="J82" s="39"/>
      <c r="K82" s="102" t="s">
        <v>106</v>
      </c>
      <c r="L82" s="58"/>
      <c r="N82" s="56"/>
      <c r="O82" s="45"/>
      <c r="P82" s="39"/>
      <c r="Q82" s="102" t="s">
        <v>106</v>
      </c>
      <c r="R82" s="58"/>
    </row>
    <row r="83" spans="2:18" ht="12.75">
      <c r="B83" s="56"/>
      <c r="C83" s="45"/>
      <c r="D83" s="39"/>
      <c r="E83" s="101"/>
      <c r="F83" s="58"/>
      <c r="H83" s="56"/>
      <c r="I83" s="45"/>
      <c r="J83" s="39"/>
      <c r="K83" s="101"/>
      <c r="L83" s="58"/>
      <c r="N83" s="56"/>
      <c r="O83" s="45"/>
      <c r="P83" s="39"/>
      <c r="Q83" s="101"/>
      <c r="R83" s="58"/>
    </row>
    <row r="84" spans="2:18" ht="18" customHeight="1">
      <c r="B84" s="56"/>
      <c r="C84" s="46"/>
      <c r="D84" s="47"/>
      <c r="E84" s="72">
        <f>'Affl. Ref N. 4 2011 - Domenica'!$M$58</f>
        <v>4552</v>
      </c>
      <c r="F84" s="58"/>
      <c r="H84" s="56"/>
      <c r="I84" s="46"/>
      <c r="J84" s="47"/>
      <c r="K84" s="72">
        <f>'Affl. Ref N. 4 2011 - Domenica'!$T$58</f>
        <v>11638</v>
      </c>
      <c r="L84" s="58"/>
      <c r="N84" s="56"/>
      <c r="O84" s="46"/>
      <c r="P84" s="47"/>
      <c r="Q84" s="72">
        <f>'Affl. Ref N. 4 2011 - Domenica'!$AA$58</f>
        <v>14423</v>
      </c>
      <c r="R84" s="58"/>
    </row>
    <row r="85" spans="2:18" ht="12.75">
      <c r="B85" s="56"/>
      <c r="C85" s="45"/>
      <c r="D85" s="39"/>
      <c r="E85" s="103" t="s">
        <v>105</v>
      </c>
      <c r="F85" s="58"/>
      <c r="H85" s="56"/>
      <c r="I85" s="45"/>
      <c r="J85" s="39"/>
      <c r="K85" s="103" t="s">
        <v>105</v>
      </c>
      <c r="L85" s="58"/>
      <c r="N85" s="56"/>
      <c r="O85" s="48"/>
      <c r="P85" s="49"/>
      <c r="Q85" s="103" t="s">
        <v>105</v>
      </c>
      <c r="R85" s="58"/>
    </row>
    <row r="86" spans="2:18" ht="12.75">
      <c r="B86" s="56"/>
      <c r="C86" s="45"/>
      <c r="D86" s="39"/>
      <c r="E86" s="101"/>
      <c r="F86" s="58"/>
      <c r="H86" s="56"/>
      <c r="I86" s="45"/>
      <c r="J86" s="39"/>
      <c r="K86" s="101"/>
      <c r="L86" s="58"/>
      <c r="N86" s="56"/>
      <c r="O86" s="48"/>
      <c r="P86" s="49"/>
      <c r="Q86" s="101"/>
      <c r="R86" s="58"/>
    </row>
    <row r="87" spans="2:18" ht="18" customHeight="1" thickBot="1">
      <c r="B87" s="56"/>
      <c r="C87" s="50"/>
      <c r="D87" s="51"/>
      <c r="E87" s="77">
        <f>'Affl. Ref N. 4 2011 - Domenica'!$N$58</f>
        <v>0.12362174786812231</v>
      </c>
      <c r="F87" s="58"/>
      <c r="H87" s="56"/>
      <c r="I87" s="50"/>
      <c r="J87" s="51"/>
      <c r="K87" s="73">
        <f>'Affl. Ref N. 4 2011 - Domenica'!$U$58</f>
        <v>0.31606105045896477</v>
      </c>
      <c r="L87" s="58"/>
      <c r="N87" s="56"/>
      <c r="O87" s="50"/>
      <c r="P87" s="51"/>
      <c r="Q87" s="73">
        <f>'Affl. Ref N. 4 2011 - Domenica'!$AB$58</f>
        <v>0.39169518222801586</v>
      </c>
      <c r="R87" s="58"/>
    </row>
    <row r="88" spans="2:18" ht="13.5" thickBot="1">
      <c r="B88" s="74"/>
      <c r="C88" s="75"/>
      <c r="D88" s="75"/>
      <c r="E88" s="75"/>
      <c r="F88" s="76"/>
      <c r="H88" s="74"/>
      <c r="I88" s="75"/>
      <c r="J88" s="75"/>
      <c r="K88" s="75"/>
      <c r="L88" s="76"/>
      <c r="N88" s="74"/>
      <c r="O88" s="75"/>
      <c r="P88" s="75"/>
      <c r="Q88" s="75"/>
      <c r="R88" s="76"/>
    </row>
  </sheetData>
  <sheetProtection password="8351" sheet="1" objects="1" scenarios="1"/>
  <mergeCells count="108">
    <mergeCell ref="O79:O80"/>
    <mergeCell ref="E85:E86"/>
    <mergeCell ref="K85:K86"/>
    <mergeCell ref="Q85:Q86"/>
    <mergeCell ref="P79:P80"/>
    <mergeCell ref="Q79:Q80"/>
    <mergeCell ref="E82:E83"/>
    <mergeCell ref="K82:K83"/>
    <mergeCell ref="Q82:Q83"/>
    <mergeCell ref="C79:C80"/>
    <mergeCell ref="D79:D80"/>
    <mergeCell ref="E79:E80"/>
    <mergeCell ref="I79:I80"/>
    <mergeCell ref="J79:J80"/>
    <mergeCell ref="K79:K80"/>
    <mergeCell ref="B73:F73"/>
    <mergeCell ref="H73:L73"/>
    <mergeCell ref="N73:R73"/>
    <mergeCell ref="C74:E75"/>
    <mergeCell ref="I74:K75"/>
    <mergeCell ref="O74:Q75"/>
    <mergeCell ref="B70:F70"/>
    <mergeCell ref="H70:L70"/>
    <mergeCell ref="N70:R70"/>
    <mergeCell ref="B71:F71"/>
    <mergeCell ref="H71:L71"/>
    <mergeCell ref="N71:R71"/>
    <mergeCell ref="P58:P59"/>
    <mergeCell ref="Q58:Q59"/>
    <mergeCell ref="E61:E62"/>
    <mergeCell ref="K61:K62"/>
    <mergeCell ref="Q61:Q62"/>
    <mergeCell ref="E64:E65"/>
    <mergeCell ref="K64:K65"/>
    <mergeCell ref="Q64:Q65"/>
    <mergeCell ref="C53:E54"/>
    <mergeCell ref="I53:K54"/>
    <mergeCell ref="O53:Q54"/>
    <mergeCell ref="C58:C59"/>
    <mergeCell ref="D58:D59"/>
    <mergeCell ref="E58:E59"/>
    <mergeCell ref="I58:I59"/>
    <mergeCell ref="J58:J59"/>
    <mergeCell ref="K58:K59"/>
    <mergeCell ref="O58:O59"/>
    <mergeCell ref="B50:F50"/>
    <mergeCell ref="H50:L50"/>
    <mergeCell ref="N50:R50"/>
    <mergeCell ref="B52:F52"/>
    <mergeCell ref="H52:L52"/>
    <mergeCell ref="N52:R52"/>
    <mergeCell ref="O37:O38"/>
    <mergeCell ref="P37:P38"/>
    <mergeCell ref="E43:E44"/>
    <mergeCell ref="K43:K44"/>
    <mergeCell ref="Q43:Q44"/>
    <mergeCell ref="B49:F49"/>
    <mergeCell ref="H49:L49"/>
    <mergeCell ref="N49:R49"/>
    <mergeCell ref="C37:C38"/>
    <mergeCell ref="D37:D38"/>
    <mergeCell ref="E37:E38"/>
    <mergeCell ref="I37:I38"/>
    <mergeCell ref="Q37:Q38"/>
    <mergeCell ref="E40:E41"/>
    <mergeCell ref="K40:K41"/>
    <mergeCell ref="Q40:Q41"/>
    <mergeCell ref="J37:J38"/>
    <mergeCell ref="K37:K38"/>
    <mergeCell ref="B31:F31"/>
    <mergeCell ref="H31:L31"/>
    <mergeCell ref="N31:R31"/>
    <mergeCell ref="C32:E33"/>
    <mergeCell ref="I32:K33"/>
    <mergeCell ref="O32:Q33"/>
    <mergeCell ref="B28:F28"/>
    <mergeCell ref="H28:L28"/>
    <mergeCell ref="N28:R28"/>
    <mergeCell ref="B29:F29"/>
    <mergeCell ref="H29:L29"/>
    <mergeCell ref="N29:R29"/>
    <mergeCell ref="Q16:Q17"/>
    <mergeCell ref="Q19:Q20"/>
    <mergeCell ref="Q22:Q23"/>
    <mergeCell ref="E19:E20"/>
    <mergeCell ref="E22:E23"/>
    <mergeCell ref="K16:K17"/>
    <mergeCell ref="K19:K20"/>
    <mergeCell ref="K22:K23"/>
    <mergeCell ref="C11:E12"/>
    <mergeCell ref="I11:K12"/>
    <mergeCell ref="O11:Q12"/>
    <mergeCell ref="C16:C17"/>
    <mergeCell ref="I16:I17"/>
    <mergeCell ref="O16:O17"/>
    <mergeCell ref="P16:P17"/>
    <mergeCell ref="J16:J17"/>
    <mergeCell ref="D16:D17"/>
    <mergeCell ref="E16:E17"/>
    <mergeCell ref="B7:F7"/>
    <mergeCell ref="B8:F8"/>
    <mergeCell ref="B10:F10"/>
    <mergeCell ref="N8:R8"/>
    <mergeCell ref="N10:R10"/>
    <mergeCell ref="N7:R7"/>
    <mergeCell ref="H7:L7"/>
    <mergeCell ref="H8:L8"/>
    <mergeCell ref="H10:L10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</dc:creator>
  <cp:keywords/>
  <dc:description/>
  <cp:lastModifiedBy> </cp:lastModifiedBy>
  <cp:lastPrinted>2011-06-12T10:24:29Z</cp:lastPrinted>
  <dcterms:created xsi:type="dcterms:W3CDTF">2001-09-21T09:51:04Z</dcterms:created>
  <dcterms:modified xsi:type="dcterms:W3CDTF">2011-06-12T20:16:51Z</dcterms:modified>
  <cp:category/>
  <cp:version/>
  <cp:contentType/>
  <cp:contentStatus/>
</cp:coreProperties>
</file>