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1175" windowHeight="3210" activeTab="1"/>
  </bookViews>
  <sheets>
    <sheet name="Affl. Ref N. 2 2009 - Domenica" sheetId="1" r:id="rId1"/>
    <sheet name="Riepiloghi" sheetId="2" r:id="rId2"/>
  </sheets>
  <definedNames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<sst xmlns="http://schemas.openxmlformats.org/spreadsheetml/2006/main" count="397" uniqueCount="120">
  <si>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</si>
  <si>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</si>
  <si>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</si>
  <si>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</si>
  <si>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</si>
  <si>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</si>
  <si>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</si>
  <si>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</si>
  <si>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</si>
  <si>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</si>
  <si>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</si>
  <si>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</si>
  <si>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</si>
  <si>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</si>
  <si>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</si>
  <si>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</si>
  <si>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</si>
  <si>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</si>
  <si>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</si>
  <si>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</si>
  <si>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</si>
  <si>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</si>
  <si>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</si>
  <si>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</si>
  <si>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</si>
  <si>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</si>
  <si>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</si>
  <si>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</si>
  <si>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</si>
  <si>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</si>
  <si>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</si>
  <si>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</si>
  <si>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</si>
  <si>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</si>
  <si>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</si>
  <si>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</si>
  <si>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</si>
  <si>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</si>
  <si>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</si>
  <si>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</si>
  <si>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</si>
  <si>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</si>
  <si>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</si>
  <si>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</si>
  <si>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</si>
  <si>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</si>
  <si>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</si>
  <si>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</si>
  <si>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</si>
  <si>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</si>
  <si>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</si>
  <si>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</si>
  <si>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</si>
  <si>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</si>
  <si>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</si>
  <si>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</si>
  <si>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</si>
  <si>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</si>
  <si>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</si>
  <si>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</si>
  <si>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</si>
  <si>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</si>
  <si>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</si>
  <si>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</si>
  <si>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</si>
  <si>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</si>
  <si>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</si>
  <si>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</si>
  <si>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</si>
  <si>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</si>
  <si>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</si>
  <si>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</si>
  <si>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</si>
  <si>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</si>
  <si>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</si>
  <si>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</si>
  <si>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</si>
  <si>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</si>
  <si>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</si>
  <si>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</si>
  <si>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</si>
  <si>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</si>
  <si>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</si>
  <si>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</si>
  <si>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</si>
  <si>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</si>
  <si>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</si>
  <si>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</si>
  <si>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</si>
  <si>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</si>
  <si>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</si>
  <si>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</si>
  <si>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</si>
  <si>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</si>
  <si>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</si>
  <si>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</si>
  <si>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</si>
  <si>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</si>
  <si>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</si>
  <si>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</si>
  <si>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</si>
  <si>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</si>
  <si>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</si>
  <si>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</si>
  <si>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</si>
  <si>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</si>
  <si>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</si>
  <si>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</si>
  <si>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</si>
  <si>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</si>
  <si>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</si>
  <si>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</si>
  <si>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</si>
  <si>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</si>
  <si>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</si>
  <si>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</si>
  <si>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</si>
  <si>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 xml:space="preserve">21 - 22 </t>
  </si>
  <si>
    <t>Giugno 2009</t>
  </si>
  <si>
    <t>Referendum N. 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</si>
</sst>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8" fillId="5" borderId="1" xfId="0" applyNumberFormat="1" applyFont="1" applyFill="1" applyBorder="1" applyAlignment="1" applyProtection="1">
      <alignment horizontal="center"/>
      <protection/>
    </xf>
    <xf numFmtId="1" fontId="9" fillId="5" borderId="3" xfId="0" applyNumberFormat="1" applyFont="1" applyFill="1" applyBorder="1" applyAlignment="1" applyProtection="1">
      <alignment horizontal="center"/>
      <protection/>
    </xf>
    <xf numFmtId="10" fontId="9" fillId="5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7" fillId="5" borderId="5" xfId="0" applyNumberFormat="1" applyFont="1" applyFill="1" applyBorder="1" applyAlignment="1" applyProtection="1">
      <alignment horizontal="center"/>
      <protection/>
    </xf>
    <xf numFmtId="1" fontId="7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7" fillId="5" borderId="8" xfId="0" applyNumberFormat="1" applyFont="1" applyFill="1" applyBorder="1" applyAlignment="1" applyProtection="1">
      <alignment horizontal="center"/>
      <protection/>
    </xf>
    <xf numFmtId="1" fontId="7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8" fillId="5" borderId="11" xfId="0" applyNumberFormat="1" applyFont="1" applyFill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/>
    </xf>
    <xf numFmtId="1" fontId="9" fillId="5" borderId="1" xfId="0" applyNumberFormat="1" applyFont="1" applyFill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0" fontId="9" fillId="5" borderId="12" xfId="0" applyNumberFormat="1" applyFont="1" applyFill="1" applyBorder="1" applyAlignment="1" applyProtection="1">
      <alignment horizontal="center"/>
      <protection/>
    </xf>
    <xf numFmtId="10" fontId="9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6" fillId="5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1" fontId="0" fillId="7" borderId="22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0" fontId="0" fillId="6" borderId="0" xfId="0" applyFill="1" applyAlignment="1" applyProtection="1">
      <alignment horizontal="center" shrinkToFi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  <xf numFmtId="1" fontId="6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25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26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0" fillId="3" borderId="27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workbookViewId="0" topLeftCell="O31">
      <selection activeCell="Y54" sqref="Y54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28125" style="24" customWidth="1"/>
    <col min="6" max="7" width="12.140625" style="24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8" width="10.28125" style="7" customWidth="1"/>
    <col min="29" max="16384" width="8.8515625" style="7" customWidth="1"/>
  </cols>
  <sheetData>
    <row r="1" ht="12.75"/>
    <row r="2" spans="5:11" ht="12.75">
      <c r="E2" s="15" t="s">
        <v>119</v>
      </c>
      <c r="F2" s="83" t="s">
        <v>116</v>
      </c>
      <c r="G2" s="83"/>
      <c r="H2" s="17" t="s">
        <v>96</v>
      </c>
      <c r="I2" s="18">
        <v>0.5</v>
      </c>
      <c r="J2" s="18">
        <v>0.7916666666666666</v>
      </c>
      <c r="K2" s="18">
        <v>0.9166666666666666</v>
      </c>
    </row>
    <row r="3" spans="2:11" ht="12.75">
      <c r="B3" s="19"/>
      <c r="C3" s="20"/>
      <c r="D3" s="20"/>
      <c r="E3" s="21" t="s">
        <v>117</v>
      </c>
      <c r="F3" s="16"/>
      <c r="G3" s="22" t="s">
        <v>97</v>
      </c>
      <c r="H3" s="17"/>
      <c r="I3" s="17"/>
      <c r="J3" s="17" t="s">
        <v>98</v>
      </c>
      <c r="K3" s="17"/>
    </row>
    <row r="4" spans="2:11" ht="12.75">
      <c r="B4" s="19"/>
      <c r="C4" s="20"/>
      <c r="D4" s="20"/>
      <c r="E4" s="23" t="s">
        <v>118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39985.92497997685</v>
      </c>
      <c r="I6" s="80" t="str">
        <f>$E$2&amp;" del "&amp;$E$3&amp;" "&amp;$E$4&amp;"   "&amp;$F$2&amp;"   "&amp;$H$2&amp;" "&amp;TEXT(I2,"h.mm")</f>
        <v>Referendum N. 2 del 21 - 22  Giugno 2009   Affluenze Domenica   ore 12.00</v>
      </c>
      <c r="J6" s="81"/>
      <c r="K6" s="81"/>
      <c r="L6" s="81"/>
      <c r="M6" s="81"/>
      <c r="N6" s="82"/>
      <c r="O6" s="6"/>
      <c r="P6" s="80" t="str">
        <f>$E$2&amp;" del "&amp;$E$3&amp;" "&amp;$E$4&amp;"   "&amp;$F$2&amp;"   "&amp;$H$2&amp;" "&amp;TEXT(J2,"h.mm")</f>
        <v>Referendum N. 2 del 21 - 22  Giugno 2009   Affluenze Domenica   ore 19.00</v>
      </c>
      <c r="Q6" s="81"/>
      <c r="R6" s="81"/>
      <c r="S6" s="81"/>
      <c r="T6" s="81"/>
      <c r="U6" s="82"/>
      <c r="V6" s="6"/>
      <c r="W6" s="80" t="str">
        <f>$E$2&amp;" del "&amp;$E$3&amp;" "&amp;$E$4&amp;"   "&amp;$F$2&amp;"   "&amp;$H$2&amp;" "&amp;TEXT(K2,"h.mm")</f>
        <v>Referendum N. 2 del 21 - 22  Giugno 2009   Affluenze Domenica   ore 22.00</v>
      </c>
      <c r="X6" s="81"/>
      <c r="Y6" s="81"/>
      <c r="Z6" s="81"/>
      <c r="AA6" s="81"/>
      <c r="AB6" s="82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28" t="s">
        <v>92</v>
      </c>
      <c r="X7" s="29" t="s">
        <v>93</v>
      </c>
      <c r="Y7" s="29" t="s">
        <v>92</v>
      </c>
      <c r="Z7" s="29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108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108</v>
      </c>
      <c r="L8" s="36" t="s">
        <v>108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108</v>
      </c>
      <c r="S8" s="36" t="s">
        <v>108</v>
      </c>
      <c r="T8" s="37" t="s">
        <v>6</v>
      </c>
      <c r="U8" s="38" t="s">
        <v>6</v>
      </c>
      <c r="V8" s="32" t="s">
        <v>1</v>
      </c>
      <c r="W8" s="35" t="s">
        <v>5</v>
      </c>
      <c r="X8" s="36" t="s">
        <v>5</v>
      </c>
      <c r="Y8" s="36" t="s">
        <v>108</v>
      </c>
      <c r="Z8" s="36" t="s">
        <v>108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9">
        <v>380</v>
      </c>
      <c r="F9" s="79">
        <v>457</v>
      </c>
      <c r="G9" s="2">
        <f aca="true" t="shared" si="0" ref="G9:G40">SUM(E9:F9)</f>
        <v>837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0">(K9/F9)</f>
        <v>0</v>
      </c>
      <c r="M9" s="1">
        <v>27</v>
      </c>
      <c r="N9" s="4">
        <f aca="true" t="shared" si="3" ref="N9:N40">(M9/G9)</f>
        <v>0.03225806451612903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65</v>
      </c>
      <c r="U9" s="4">
        <f>(T9/G9)</f>
        <v>0.07765830346475508</v>
      </c>
      <c r="V9" s="6" t="s">
        <v>7</v>
      </c>
      <c r="W9" s="40"/>
      <c r="X9" s="11" t="e">
        <f aca="true" t="shared" si="6" ref="X9:X40">(W9/S9)</f>
        <v>#DIV/0!</v>
      </c>
      <c r="Y9" s="40"/>
      <c r="Z9" s="11">
        <f aca="true" t="shared" si="7" ref="Z9:Z58">(Y9/T9)</f>
        <v>0</v>
      </c>
      <c r="AA9" s="1">
        <v>87</v>
      </c>
      <c r="AB9" s="4">
        <f>(AA9/G9)</f>
        <v>0.1039426523297491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9">
        <v>287</v>
      </c>
      <c r="F10" s="79">
        <v>456</v>
      </c>
      <c r="G10" s="2">
        <f t="shared" si="0"/>
        <v>743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30</v>
      </c>
      <c r="N10" s="4">
        <f t="shared" si="3"/>
        <v>0.040376850605652756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56</v>
      </c>
      <c r="U10" s="4">
        <f>(T10/G10)</f>
        <v>0.07537012113055182</v>
      </c>
      <c r="V10" s="6" t="s">
        <v>11</v>
      </c>
      <c r="W10" s="40"/>
      <c r="X10" s="11" t="e">
        <f t="shared" si="6"/>
        <v>#DIV/0!</v>
      </c>
      <c r="Y10" s="40"/>
      <c r="Z10" s="11">
        <f t="shared" si="7"/>
        <v>0</v>
      </c>
      <c r="AA10" s="1">
        <v>68</v>
      </c>
      <c r="AB10" s="4">
        <f aca="true" t="shared" si="8" ref="AB10:AB58">(AA10/G10)</f>
        <v>0.09152086137281291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9">
        <v>303</v>
      </c>
      <c r="F11" s="79">
        <v>345</v>
      </c>
      <c r="G11" s="2">
        <f t="shared" si="0"/>
        <v>648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31</v>
      </c>
      <c r="N11" s="4">
        <f t="shared" si="3"/>
        <v>0.047839506172839504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57</v>
      </c>
      <c r="U11" s="4">
        <f aca="true" t="shared" si="9" ref="U11:U58">(T11/G11)</f>
        <v>0.08796296296296297</v>
      </c>
      <c r="V11" s="6" t="s">
        <v>12</v>
      </c>
      <c r="W11" s="40"/>
      <c r="X11" s="11" t="e">
        <f t="shared" si="6"/>
        <v>#DIV/0!</v>
      </c>
      <c r="Y11" s="40"/>
      <c r="Z11" s="11">
        <f t="shared" si="7"/>
        <v>0</v>
      </c>
      <c r="AA11" s="1">
        <v>65</v>
      </c>
      <c r="AB11" s="4">
        <f t="shared" si="8"/>
        <v>0.10030864197530864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9">
        <v>332</v>
      </c>
      <c r="F12" s="79">
        <v>408</v>
      </c>
      <c r="G12" s="2">
        <f t="shared" si="0"/>
        <v>740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29</v>
      </c>
      <c r="N12" s="4">
        <f t="shared" si="3"/>
        <v>0.03918918918918919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80</v>
      </c>
      <c r="U12" s="4">
        <f t="shared" si="9"/>
        <v>0.10810810810810811</v>
      </c>
      <c r="V12" s="6" t="s">
        <v>16</v>
      </c>
      <c r="W12" s="40"/>
      <c r="X12" s="11" t="e">
        <f t="shared" si="6"/>
        <v>#DIV/0!</v>
      </c>
      <c r="Y12" s="40"/>
      <c r="Z12" s="11">
        <f t="shared" si="7"/>
        <v>0</v>
      </c>
      <c r="AA12" s="1">
        <v>98</v>
      </c>
      <c r="AB12" s="4">
        <f t="shared" si="8"/>
        <v>0.13243243243243244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9">
        <v>323</v>
      </c>
      <c r="F13" s="79">
        <v>365</v>
      </c>
      <c r="G13" s="2">
        <f t="shared" si="0"/>
        <v>688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34</v>
      </c>
      <c r="N13" s="4">
        <f t="shared" si="3"/>
        <v>0.04941860465116279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60</v>
      </c>
      <c r="U13" s="4">
        <f t="shared" si="9"/>
        <v>0.0872093023255814</v>
      </c>
      <c r="V13" s="6" t="s">
        <v>19</v>
      </c>
      <c r="W13" s="40"/>
      <c r="X13" s="11" t="e">
        <f t="shared" si="6"/>
        <v>#DIV/0!</v>
      </c>
      <c r="Y13" s="40"/>
      <c r="Z13" s="11">
        <f t="shared" si="7"/>
        <v>0</v>
      </c>
      <c r="AA13" s="1">
        <v>84</v>
      </c>
      <c r="AB13" s="4">
        <f t="shared" si="8"/>
        <v>0.12209302325581395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9">
        <v>391</v>
      </c>
      <c r="F14" s="79">
        <v>419</v>
      </c>
      <c r="G14" s="2">
        <f t="shared" si="0"/>
        <v>810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27</v>
      </c>
      <c r="N14" s="4">
        <f t="shared" si="3"/>
        <v>0.03333333333333333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81</v>
      </c>
      <c r="U14" s="4">
        <f t="shared" si="9"/>
        <v>0.1</v>
      </c>
      <c r="V14" s="6" t="s">
        <v>20</v>
      </c>
      <c r="W14" s="40"/>
      <c r="X14" s="11" t="e">
        <f t="shared" si="6"/>
        <v>#DIV/0!</v>
      </c>
      <c r="Y14" s="40"/>
      <c r="Z14" s="11">
        <f t="shared" si="7"/>
        <v>0</v>
      </c>
      <c r="AA14" s="1">
        <v>95</v>
      </c>
      <c r="AB14" s="4">
        <f t="shared" si="8"/>
        <v>0.11728395061728394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9">
        <v>328</v>
      </c>
      <c r="F15" s="79">
        <v>397</v>
      </c>
      <c r="G15" s="2">
        <f t="shared" si="0"/>
        <v>725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33</v>
      </c>
      <c r="N15" s="4">
        <f t="shared" si="3"/>
        <v>0.04551724137931035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83</v>
      </c>
      <c r="U15" s="4">
        <f t="shared" si="9"/>
        <v>0.11448275862068966</v>
      </c>
      <c r="V15" s="6" t="s">
        <v>21</v>
      </c>
      <c r="W15" s="40"/>
      <c r="X15" s="11" t="e">
        <f t="shared" si="6"/>
        <v>#DIV/0!</v>
      </c>
      <c r="Y15" s="40"/>
      <c r="Z15" s="11">
        <f t="shared" si="7"/>
        <v>0</v>
      </c>
      <c r="AA15" s="1">
        <v>99</v>
      </c>
      <c r="AB15" s="4">
        <f t="shared" si="8"/>
        <v>0.13655172413793104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9">
        <v>354</v>
      </c>
      <c r="F16" s="79">
        <v>366</v>
      </c>
      <c r="G16" s="2">
        <f t="shared" si="0"/>
        <v>720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23</v>
      </c>
      <c r="N16" s="4">
        <f t="shared" si="3"/>
        <v>0.03194444444444444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59</v>
      </c>
      <c r="U16" s="4">
        <f t="shared" si="9"/>
        <v>0.08194444444444444</v>
      </c>
      <c r="V16" s="6" t="s">
        <v>22</v>
      </c>
      <c r="W16" s="40"/>
      <c r="X16" s="11" t="e">
        <f t="shared" si="6"/>
        <v>#DIV/0!</v>
      </c>
      <c r="Y16" s="40"/>
      <c r="Z16" s="11">
        <f t="shared" si="7"/>
        <v>0</v>
      </c>
      <c r="AA16" s="1">
        <v>84</v>
      </c>
      <c r="AB16" s="4">
        <f t="shared" si="8"/>
        <v>0.11666666666666667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9">
        <v>436</v>
      </c>
      <c r="F17" s="79">
        <v>491</v>
      </c>
      <c r="G17" s="2">
        <f t="shared" si="0"/>
        <v>927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37</v>
      </c>
      <c r="N17" s="4">
        <f t="shared" si="3"/>
        <v>0.039913700107874865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77</v>
      </c>
      <c r="U17" s="4">
        <f t="shared" si="9"/>
        <v>0.08306364617044229</v>
      </c>
      <c r="V17" s="6" t="s">
        <v>25</v>
      </c>
      <c r="W17" s="40"/>
      <c r="X17" s="11" t="e">
        <f t="shared" si="6"/>
        <v>#DIV/0!</v>
      </c>
      <c r="Y17" s="40"/>
      <c r="Z17" s="11">
        <f t="shared" si="7"/>
        <v>0</v>
      </c>
      <c r="AA17" s="1">
        <v>110</v>
      </c>
      <c r="AB17" s="4">
        <f t="shared" si="8"/>
        <v>0.1186623516720604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9">
        <v>397</v>
      </c>
      <c r="F18" s="79">
        <v>460</v>
      </c>
      <c r="G18" s="2">
        <f t="shared" si="0"/>
        <v>857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44</v>
      </c>
      <c r="N18" s="4">
        <f t="shared" si="3"/>
        <v>0.051341890315052506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104</v>
      </c>
      <c r="U18" s="4">
        <f t="shared" si="9"/>
        <v>0.12135355892648775</v>
      </c>
      <c r="V18" s="6" t="s">
        <v>29</v>
      </c>
      <c r="W18" s="40"/>
      <c r="X18" s="11" t="e">
        <f t="shared" si="6"/>
        <v>#DIV/0!</v>
      </c>
      <c r="Y18" s="40"/>
      <c r="Z18" s="11">
        <f t="shared" si="7"/>
        <v>0</v>
      </c>
      <c r="AA18" s="1">
        <v>134</v>
      </c>
      <c r="AB18" s="4">
        <f t="shared" si="8"/>
        <v>0.15635939323220538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9">
        <v>376</v>
      </c>
      <c r="F19" s="79">
        <v>468</v>
      </c>
      <c r="G19" s="2">
        <f t="shared" si="0"/>
        <v>844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36</v>
      </c>
      <c r="N19" s="4">
        <f t="shared" si="3"/>
        <v>0.04265402843601896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97</v>
      </c>
      <c r="U19" s="4">
        <f t="shared" si="9"/>
        <v>0.11492890995260663</v>
      </c>
      <c r="V19" s="6" t="s">
        <v>32</v>
      </c>
      <c r="W19" s="40"/>
      <c r="X19" s="11" t="e">
        <f t="shared" si="6"/>
        <v>#DIV/0!</v>
      </c>
      <c r="Y19" s="40"/>
      <c r="Z19" s="11">
        <f t="shared" si="7"/>
        <v>0</v>
      </c>
      <c r="AA19" s="1">
        <v>116</v>
      </c>
      <c r="AB19" s="4">
        <f t="shared" si="8"/>
        <v>0.13744075829383887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9">
        <v>391</v>
      </c>
      <c r="F20" s="79">
        <v>462</v>
      </c>
      <c r="G20" s="2">
        <f t="shared" si="0"/>
        <v>853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36</v>
      </c>
      <c r="N20" s="4">
        <f t="shared" si="3"/>
        <v>0.04220398593200469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95</v>
      </c>
      <c r="U20" s="4">
        <f t="shared" si="9"/>
        <v>0.11137162954279015</v>
      </c>
      <c r="V20" s="6" t="s">
        <v>33</v>
      </c>
      <c r="W20" s="40"/>
      <c r="X20" s="11" t="e">
        <f t="shared" si="6"/>
        <v>#DIV/0!</v>
      </c>
      <c r="Y20" s="40"/>
      <c r="Z20" s="11">
        <f t="shared" si="7"/>
        <v>0</v>
      </c>
      <c r="AA20" s="1">
        <v>108</v>
      </c>
      <c r="AB20" s="4">
        <f t="shared" si="8"/>
        <v>0.12661195779601406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9">
        <v>303</v>
      </c>
      <c r="F21" s="79">
        <v>419</v>
      </c>
      <c r="G21" s="2">
        <f t="shared" si="0"/>
        <v>722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25</v>
      </c>
      <c r="N21" s="4">
        <f t="shared" si="3"/>
        <v>0.03462603878116344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70</v>
      </c>
      <c r="U21" s="4">
        <f t="shared" si="9"/>
        <v>0.09695290858725762</v>
      </c>
      <c r="V21" s="6" t="s">
        <v>34</v>
      </c>
      <c r="W21" s="40"/>
      <c r="X21" s="11" t="e">
        <f t="shared" si="6"/>
        <v>#DIV/0!</v>
      </c>
      <c r="Y21" s="40"/>
      <c r="Z21" s="11">
        <f t="shared" si="7"/>
        <v>0</v>
      </c>
      <c r="AA21" s="1">
        <v>87</v>
      </c>
      <c r="AB21" s="4">
        <f t="shared" si="8"/>
        <v>0.12049861495844875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9">
        <v>366</v>
      </c>
      <c r="F22" s="79">
        <v>450</v>
      </c>
      <c r="G22" s="2">
        <f t="shared" si="0"/>
        <v>816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38</v>
      </c>
      <c r="N22" s="4">
        <f t="shared" si="3"/>
        <v>0.04656862745098039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83</v>
      </c>
      <c r="U22" s="4">
        <f t="shared" si="9"/>
        <v>0.1017156862745098</v>
      </c>
      <c r="V22" s="6" t="s">
        <v>37</v>
      </c>
      <c r="W22" s="40"/>
      <c r="X22" s="11" t="e">
        <f t="shared" si="6"/>
        <v>#DIV/0!</v>
      </c>
      <c r="Y22" s="40"/>
      <c r="Z22" s="11">
        <f t="shared" si="7"/>
        <v>0</v>
      </c>
      <c r="AA22" s="1">
        <v>132</v>
      </c>
      <c r="AB22" s="4">
        <f t="shared" si="8"/>
        <v>0.16176470588235295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9">
        <v>347</v>
      </c>
      <c r="F23" s="79">
        <v>394</v>
      </c>
      <c r="G23" s="2">
        <f t="shared" si="0"/>
        <v>741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37</v>
      </c>
      <c r="N23" s="4">
        <f t="shared" si="3"/>
        <v>0.04993252361673414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88</v>
      </c>
      <c r="U23" s="4">
        <f t="shared" si="9"/>
        <v>0.11875843454790823</v>
      </c>
      <c r="V23" s="6" t="s">
        <v>15</v>
      </c>
      <c r="W23" s="40"/>
      <c r="X23" s="11" t="e">
        <f t="shared" si="6"/>
        <v>#DIV/0!</v>
      </c>
      <c r="Y23" s="40"/>
      <c r="Z23" s="11">
        <f t="shared" si="7"/>
        <v>0</v>
      </c>
      <c r="AA23" s="1">
        <v>108</v>
      </c>
      <c r="AB23" s="4">
        <f t="shared" si="8"/>
        <v>0.145748987854251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9">
        <v>315</v>
      </c>
      <c r="F24" s="79">
        <v>408</v>
      </c>
      <c r="G24" s="2">
        <f t="shared" si="0"/>
        <v>723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29</v>
      </c>
      <c r="N24" s="4">
        <f t="shared" si="3"/>
        <v>0.040110650069156296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101</v>
      </c>
      <c r="U24" s="4">
        <f t="shared" si="9"/>
        <v>0.1396957123098202</v>
      </c>
      <c r="V24" s="6" t="s">
        <v>39</v>
      </c>
      <c r="W24" s="40"/>
      <c r="X24" s="11" t="e">
        <f t="shared" si="6"/>
        <v>#DIV/0!</v>
      </c>
      <c r="Y24" s="40"/>
      <c r="Z24" s="11">
        <f t="shared" si="7"/>
        <v>0</v>
      </c>
      <c r="AA24" s="1">
        <v>132</v>
      </c>
      <c r="AB24" s="4">
        <f t="shared" si="8"/>
        <v>0.1825726141078838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9">
        <v>311</v>
      </c>
      <c r="F25" s="79">
        <v>375</v>
      </c>
      <c r="G25" s="2">
        <f t="shared" si="0"/>
        <v>686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36</v>
      </c>
      <c r="N25" s="4">
        <f t="shared" si="3"/>
        <v>0.052478134110787174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68</v>
      </c>
      <c r="U25" s="4">
        <f t="shared" si="9"/>
        <v>0.09912536443148688</v>
      </c>
      <c r="V25" s="6" t="s">
        <v>40</v>
      </c>
      <c r="W25" s="40"/>
      <c r="X25" s="11" t="e">
        <f t="shared" si="6"/>
        <v>#DIV/0!</v>
      </c>
      <c r="Y25" s="40"/>
      <c r="Z25" s="11">
        <f t="shared" si="7"/>
        <v>0</v>
      </c>
      <c r="AA25" s="1">
        <v>93</v>
      </c>
      <c r="AB25" s="4">
        <f t="shared" si="8"/>
        <v>0.13556851311953352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9">
        <v>336</v>
      </c>
      <c r="F26" s="79">
        <v>380</v>
      </c>
      <c r="G26" s="2">
        <f t="shared" si="0"/>
        <v>716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39</v>
      </c>
      <c r="N26" s="4">
        <f t="shared" si="3"/>
        <v>0.05446927374301676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96</v>
      </c>
      <c r="U26" s="4">
        <f t="shared" si="9"/>
        <v>0.1340782122905028</v>
      </c>
      <c r="V26" s="6" t="s">
        <v>41</v>
      </c>
      <c r="W26" s="40"/>
      <c r="X26" s="11" t="e">
        <f t="shared" si="6"/>
        <v>#DIV/0!</v>
      </c>
      <c r="Y26" s="40"/>
      <c r="Z26" s="11">
        <f t="shared" si="7"/>
        <v>0</v>
      </c>
      <c r="AA26" s="1">
        <v>113</v>
      </c>
      <c r="AB26" s="4">
        <f t="shared" si="8"/>
        <v>0.15782122905027932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9">
        <v>358</v>
      </c>
      <c r="F27" s="79">
        <v>399</v>
      </c>
      <c r="G27" s="2">
        <f t="shared" si="0"/>
        <v>757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35</v>
      </c>
      <c r="N27" s="4">
        <f t="shared" si="3"/>
        <v>0.046235138705416116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85</v>
      </c>
      <c r="U27" s="4">
        <f t="shared" si="9"/>
        <v>0.11228533685601057</v>
      </c>
      <c r="V27" s="6" t="s">
        <v>43</v>
      </c>
      <c r="W27" s="40"/>
      <c r="X27" s="11" t="e">
        <f t="shared" si="6"/>
        <v>#DIV/0!</v>
      </c>
      <c r="Y27" s="40"/>
      <c r="Z27" s="11">
        <f t="shared" si="7"/>
        <v>0</v>
      </c>
      <c r="AA27" s="1">
        <v>108</v>
      </c>
      <c r="AB27" s="4">
        <f t="shared" si="8"/>
        <v>0.142668428005284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9">
        <v>394</v>
      </c>
      <c r="F28" s="79">
        <v>443</v>
      </c>
      <c r="G28" s="2">
        <f t="shared" si="0"/>
        <v>837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32</v>
      </c>
      <c r="N28" s="4">
        <f t="shared" si="3"/>
        <v>0.038231780167264036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69</v>
      </c>
      <c r="U28" s="4">
        <f t="shared" si="9"/>
        <v>0.08243727598566308</v>
      </c>
      <c r="V28" s="6" t="s">
        <v>44</v>
      </c>
      <c r="W28" s="40"/>
      <c r="X28" s="11" t="e">
        <f t="shared" si="6"/>
        <v>#DIV/0!</v>
      </c>
      <c r="Y28" s="40"/>
      <c r="Z28" s="11">
        <f t="shared" si="7"/>
        <v>0</v>
      </c>
      <c r="AA28" s="1">
        <v>95</v>
      </c>
      <c r="AB28" s="4">
        <f t="shared" si="8"/>
        <v>0.1135005973715651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9">
        <v>418</v>
      </c>
      <c r="F29" s="79">
        <v>456</v>
      </c>
      <c r="G29" s="2">
        <f t="shared" si="0"/>
        <v>874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31</v>
      </c>
      <c r="N29" s="4">
        <f t="shared" si="3"/>
        <v>0.03546910755148741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65</v>
      </c>
      <c r="U29" s="4">
        <f t="shared" si="9"/>
        <v>0.07437070938215103</v>
      </c>
      <c r="V29" s="6" t="s">
        <v>47</v>
      </c>
      <c r="W29" s="40"/>
      <c r="X29" s="11" t="e">
        <f t="shared" si="6"/>
        <v>#DIV/0!</v>
      </c>
      <c r="Y29" s="40"/>
      <c r="Z29" s="11">
        <f t="shared" si="7"/>
        <v>0</v>
      </c>
      <c r="AA29" s="1">
        <v>91</v>
      </c>
      <c r="AB29" s="4">
        <f t="shared" si="8"/>
        <v>0.10411899313501144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9">
        <v>319</v>
      </c>
      <c r="F30" s="79">
        <v>331</v>
      </c>
      <c r="G30" s="2">
        <f t="shared" si="0"/>
        <v>650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42</v>
      </c>
      <c r="N30" s="4">
        <f t="shared" si="3"/>
        <v>0.06461538461538462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94</v>
      </c>
      <c r="U30" s="4">
        <f t="shared" si="9"/>
        <v>0.14461538461538462</v>
      </c>
      <c r="V30" s="6" t="s">
        <v>48</v>
      </c>
      <c r="W30" s="40"/>
      <c r="X30" s="11" t="e">
        <f t="shared" si="6"/>
        <v>#DIV/0!</v>
      </c>
      <c r="Y30" s="40"/>
      <c r="Z30" s="11">
        <f t="shared" si="7"/>
        <v>0</v>
      </c>
      <c r="AA30" s="1">
        <v>118</v>
      </c>
      <c r="AB30" s="4">
        <f t="shared" si="8"/>
        <v>0.18153846153846154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9">
        <v>336</v>
      </c>
      <c r="F31" s="79">
        <v>373</v>
      </c>
      <c r="G31" s="2">
        <f t="shared" si="0"/>
        <v>709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31</v>
      </c>
      <c r="N31" s="4">
        <f t="shared" si="3"/>
        <v>0.04372355430183357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102</v>
      </c>
      <c r="U31" s="4">
        <f t="shared" si="9"/>
        <v>0.14386459802538787</v>
      </c>
      <c r="V31" s="6" t="s">
        <v>49</v>
      </c>
      <c r="W31" s="40"/>
      <c r="X31" s="11" t="e">
        <f t="shared" si="6"/>
        <v>#DIV/0!</v>
      </c>
      <c r="Y31" s="40"/>
      <c r="Z31" s="11">
        <f t="shared" si="7"/>
        <v>0</v>
      </c>
      <c r="AA31" s="1">
        <v>152</v>
      </c>
      <c r="AB31" s="4">
        <f t="shared" si="8"/>
        <v>0.2143864598025388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9">
        <v>439</v>
      </c>
      <c r="F32" s="79">
        <v>499</v>
      </c>
      <c r="G32" s="2">
        <f t="shared" si="0"/>
        <v>938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38</v>
      </c>
      <c r="N32" s="4">
        <f t="shared" si="3"/>
        <v>0.04051172707889126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111</v>
      </c>
      <c r="U32" s="4">
        <f t="shared" si="9"/>
        <v>0.11833688699360341</v>
      </c>
      <c r="V32" s="6" t="s">
        <v>50</v>
      </c>
      <c r="W32" s="40"/>
      <c r="X32" s="11" t="e">
        <f t="shared" si="6"/>
        <v>#DIV/0!</v>
      </c>
      <c r="Y32" s="40"/>
      <c r="Z32" s="11">
        <f t="shared" si="7"/>
        <v>0</v>
      </c>
      <c r="AA32" s="1">
        <v>137</v>
      </c>
      <c r="AB32" s="4">
        <f t="shared" si="8"/>
        <v>0.1460554371002132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9">
        <v>426</v>
      </c>
      <c r="F33" s="79">
        <v>502</v>
      </c>
      <c r="G33" s="2">
        <f t="shared" si="0"/>
        <v>928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28</v>
      </c>
      <c r="N33" s="4">
        <f t="shared" si="3"/>
        <v>0.03017241379310345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90</v>
      </c>
      <c r="U33" s="4">
        <f t="shared" si="9"/>
        <v>0.09698275862068965</v>
      </c>
      <c r="V33" s="6" t="s">
        <v>53</v>
      </c>
      <c r="W33" s="40"/>
      <c r="X33" s="11" t="e">
        <f t="shared" si="6"/>
        <v>#DIV/0!</v>
      </c>
      <c r="Y33" s="40"/>
      <c r="Z33" s="11">
        <f t="shared" si="7"/>
        <v>0</v>
      </c>
      <c r="AA33" s="1">
        <v>120</v>
      </c>
      <c r="AB33" s="4">
        <f t="shared" si="8"/>
        <v>0.12931034482758622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9">
        <v>398</v>
      </c>
      <c r="F34" s="79">
        <v>489</v>
      </c>
      <c r="G34" s="2">
        <f t="shared" si="0"/>
        <v>887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44</v>
      </c>
      <c r="N34" s="4">
        <f t="shared" si="3"/>
        <v>0.0496054114994363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88</v>
      </c>
      <c r="U34" s="4">
        <f t="shared" si="9"/>
        <v>0.0992108229988726</v>
      </c>
      <c r="V34" s="6" t="s">
        <v>54</v>
      </c>
      <c r="W34" s="40"/>
      <c r="X34" s="11" t="e">
        <f t="shared" si="6"/>
        <v>#DIV/0!</v>
      </c>
      <c r="Y34" s="40"/>
      <c r="Z34" s="11">
        <f t="shared" si="7"/>
        <v>0</v>
      </c>
      <c r="AA34" s="1">
        <v>114</v>
      </c>
      <c r="AB34" s="4">
        <f t="shared" si="8"/>
        <v>0.12852311161217586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9">
        <v>342</v>
      </c>
      <c r="F35" s="79">
        <v>371</v>
      </c>
      <c r="G35" s="2">
        <f t="shared" si="0"/>
        <v>713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20</v>
      </c>
      <c r="N35" s="4">
        <f t="shared" si="3"/>
        <v>0.028050490883590462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68</v>
      </c>
      <c r="U35" s="4">
        <f t="shared" si="9"/>
        <v>0.09537166900420757</v>
      </c>
      <c r="V35" s="6" t="s">
        <v>55</v>
      </c>
      <c r="W35" s="40"/>
      <c r="X35" s="11" t="e">
        <f t="shared" si="6"/>
        <v>#DIV/0!</v>
      </c>
      <c r="Y35" s="40"/>
      <c r="Z35" s="11">
        <f t="shared" si="7"/>
        <v>0</v>
      </c>
      <c r="AA35" s="1">
        <v>86</v>
      </c>
      <c r="AB35" s="4">
        <f t="shared" si="8"/>
        <v>0.12061711079943899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9">
        <v>322</v>
      </c>
      <c r="F36" s="79">
        <v>355</v>
      </c>
      <c r="G36" s="2">
        <f t="shared" si="0"/>
        <v>677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11</v>
      </c>
      <c r="N36" s="4">
        <f t="shared" si="3"/>
        <v>0.01624815361890694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46</v>
      </c>
      <c r="U36" s="4">
        <f t="shared" si="9"/>
        <v>0.06794682422451995</v>
      </c>
      <c r="V36" s="6" t="s">
        <v>56</v>
      </c>
      <c r="W36" s="40"/>
      <c r="X36" s="11" t="e">
        <f t="shared" si="6"/>
        <v>#DIV/0!</v>
      </c>
      <c r="Y36" s="40"/>
      <c r="Z36" s="11">
        <f t="shared" si="7"/>
        <v>0</v>
      </c>
      <c r="AA36" s="1">
        <v>56</v>
      </c>
      <c r="AB36" s="4">
        <f t="shared" si="8"/>
        <v>0.0827178729689808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9">
        <v>306</v>
      </c>
      <c r="F37" s="79">
        <v>356</v>
      </c>
      <c r="G37" s="2">
        <f t="shared" si="0"/>
        <v>662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40</v>
      </c>
      <c r="N37" s="4">
        <f t="shared" si="3"/>
        <v>0.06042296072507553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77</v>
      </c>
      <c r="U37" s="4">
        <f t="shared" si="9"/>
        <v>0.1163141993957704</v>
      </c>
      <c r="V37" s="6" t="s">
        <v>57</v>
      </c>
      <c r="W37" s="40"/>
      <c r="X37" s="11" t="e">
        <f t="shared" si="6"/>
        <v>#DIV/0!</v>
      </c>
      <c r="Y37" s="40"/>
      <c r="Z37" s="11">
        <f t="shared" si="7"/>
        <v>0</v>
      </c>
      <c r="AA37" s="1">
        <v>90</v>
      </c>
      <c r="AB37" s="4">
        <f t="shared" si="8"/>
        <v>0.13595166163141995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9">
        <v>348</v>
      </c>
      <c r="F38" s="79">
        <v>387</v>
      </c>
      <c r="G38" s="2">
        <f t="shared" si="0"/>
        <v>735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21</v>
      </c>
      <c r="N38" s="4">
        <f t="shared" si="3"/>
        <v>0.02857142857142857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58</v>
      </c>
      <c r="U38" s="4">
        <f t="shared" si="9"/>
        <v>0.07891156462585033</v>
      </c>
      <c r="V38" s="6" t="s">
        <v>60</v>
      </c>
      <c r="W38" s="40"/>
      <c r="X38" s="11" t="e">
        <f t="shared" si="6"/>
        <v>#DIV/0!</v>
      </c>
      <c r="Y38" s="40"/>
      <c r="Z38" s="11">
        <f t="shared" si="7"/>
        <v>0</v>
      </c>
      <c r="AA38" s="1">
        <v>85</v>
      </c>
      <c r="AB38" s="4">
        <f t="shared" si="8"/>
        <v>0.11564625850340136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9">
        <v>390</v>
      </c>
      <c r="F39" s="79">
        <v>378</v>
      </c>
      <c r="G39" s="2">
        <f t="shared" si="0"/>
        <v>768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21</v>
      </c>
      <c r="N39" s="4">
        <f t="shared" si="3"/>
        <v>0.02734375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66</v>
      </c>
      <c r="U39" s="4">
        <f t="shared" si="9"/>
        <v>0.0859375</v>
      </c>
      <c r="V39" s="6" t="s">
        <v>61</v>
      </c>
      <c r="W39" s="40"/>
      <c r="X39" s="11" t="e">
        <f t="shared" si="6"/>
        <v>#DIV/0!</v>
      </c>
      <c r="Y39" s="40"/>
      <c r="Z39" s="11">
        <f t="shared" si="7"/>
        <v>0</v>
      </c>
      <c r="AA39" s="1">
        <v>88</v>
      </c>
      <c r="AB39" s="4">
        <f t="shared" si="8"/>
        <v>0.11458333333333333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9">
        <v>303</v>
      </c>
      <c r="F40" s="79">
        <v>344</v>
      </c>
      <c r="G40" s="2">
        <f t="shared" si="0"/>
        <v>647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24</v>
      </c>
      <c r="N40" s="4">
        <f t="shared" si="3"/>
        <v>0.03709428129829984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75</v>
      </c>
      <c r="U40" s="4">
        <f t="shared" si="9"/>
        <v>0.11591962905718702</v>
      </c>
      <c r="V40" s="6" t="s">
        <v>62</v>
      </c>
      <c r="W40" s="40"/>
      <c r="X40" s="11" t="e">
        <f t="shared" si="6"/>
        <v>#DIV/0!</v>
      </c>
      <c r="Y40" s="40"/>
      <c r="Z40" s="11">
        <f t="shared" si="7"/>
        <v>0</v>
      </c>
      <c r="AA40" s="1">
        <v>97</v>
      </c>
      <c r="AB40" s="4">
        <f t="shared" si="8"/>
        <v>0.14992272024729522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9">
        <v>352</v>
      </c>
      <c r="F41" s="79">
        <v>412</v>
      </c>
      <c r="G41" s="2">
        <f aca="true" t="shared" si="10" ref="G41:G56">SUM(E41:F41)</f>
        <v>764</v>
      </c>
      <c r="H41" s="6" t="s">
        <v>65</v>
      </c>
      <c r="I41" s="40"/>
      <c r="J41" s="11">
        <f>(I41/E41)</f>
        <v>0</v>
      </c>
      <c r="K41" s="40"/>
      <c r="L41" s="11" t="s">
        <v>107</v>
      </c>
      <c r="M41" s="1">
        <v>21</v>
      </c>
      <c r="N41" s="4">
        <f aca="true" t="shared" si="11" ref="N41:N58">(M41/G41)</f>
        <v>0.0274869109947644</v>
      </c>
      <c r="O41" s="6" t="s">
        <v>65</v>
      </c>
      <c r="P41" s="40"/>
      <c r="Q41" s="11" t="e">
        <f>(P41/L41)</f>
        <v>#VALUE!</v>
      </c>
      <c r="R41" s="40"/>
      <c r="S41" s="11">
        <f t="shared" si="5"/>
        <v>0</v>
      </c>
      <c r="T41" s="1">
        <v>76</v>
      </c>
      <c r="U41" s="4">
        <f t="shared" si="9"/>
        <v>0.09947643979057591</v>
      </c>
      <c r="V41" s="6" t="s">
        <v>65</v>
      </c>
      <c r="W41" s="40"/>
      <c r="X41" s="11" t="e">
        <f>(W41/S41)</f>
        <v>#DIV/0!</v>
      </c>
      <c r="Y41" s="40"/>
      <c r="Z41" s="11">
        <f t="shared" si="7"/>
        <v>0</v>
      </c>
      <c r="AA41" s="1">
        <v>91</v>
      </c>
      <c r="AB41" s="4">
        <f t="shared" si="8"/>
        <v>0.11910994764397906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9">
        <v>345</v>
      </c>
      <c r="F42" s="79">
        <v>407</v>
      </c>
      <c r="G42" s="2">
        <f t="shared" si="10"/>
        <v>752</v>
      </c>
      <c r="H42" s="6" t="s">
        <v>66</v>
      </c>
      <c r="I42" s="40"/>
      <c r="J42" s="11">
        <f>(I42/E42)</f>
        <v>0</v>
      </c>
      <c r="K42" s="40" t="s">
        <v>107</v>
      </c>
      <c r="L42" s="11" t="e">
        <f aca="true" t="shared" si="12" ref="L42:L58">(K42/F42)</f>
        <v>#VALUE!</v>
      </c>
      <c r="M42" s="1">
        <v>41</v>
      </c>
      <c r="N42" s="4">
        <f t="shared" si="11"/>
        <v>0.05452127659574468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86</v>
      </c>
      <c r="U42" s="4">
        <f t="shared" si="9"/>
        <v>0.11436170212765957</v>
      </c>
      <c r="V42" s="6" t="s">
        <v>66</v>
      </c>
      <c r="W42" s="40"/>
      <c r="X42" s="11" t="e">
        <f>(W42/S42)</f>
        <v>#DIV/0!</v>
      </c>
      <c r="Y42" s="40"/>
      <c r="Z42" s="11">
        <f t="shared" si="7"/>
        <v>0</v>
      </c>
      <c r="AA42" s="1">
        <v>109</v>
      </c>
      <c r="AB42" s="4">
        <f t="shared" si="8"/>
        <v>0.1449468085106383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9">
        <v>0</v>
      </c>
      <c r="F43" s="79">
        <v>0</v>
      </c>
      <c r="G43" s="2">
        <f t="shared" si="10"/>
        <v>0</v>
      </c>
      <c r="H43" s="6" t="s">
        <v>67</v>
      </c>
      <c r="I43" s="40"/>
      <c r="J43" s="11">
        <f aca="true" t="shared" si="13" ref="J43:J56">(I43/E44)</f>
        <v>0</v>
      </c>
      <c r="K43" s="40"/>
      <c r="L43" s="11" t="e">
        <f t="shared" si="12"/>
        <v>#DIV/0!</v>
      </c>
      <c r="M43" s="1">
        <v>5</v>
      </c>
      <c r="N43" s="4" t="e">
        <f t="shared" si="11"/>
        <v>#DIV/0!</v>
      </c>
      <c r="O43" s="6" t="s">
        <v>67</v>
      </c>
      <c r="P43" s="40"/>
      <c r="Q43" s="11" t="e">
        <f aca="true" t="shared" si="14" ref="Q43:Q56">(P43/L44)</f>
        <v>#VALUE!</v>
      </c>
      <c r="R43" s="40"/>
      <c r="S43" s="11">
        <f t="shared" si="5"/>
        <v>0</v>
      </c>
      <c r="T43" s="1">
        <v>20</v>
      </c>
      <c r="U43" s="4" t="e">
        <f t="shared" si="9"/>
        <v>#DIV/0!</v>
      </c>
      <c r="V43" s="6" t="s">
        <v>67</v>
      </c>
      <c r="W43" s="40"/>
      <c r="X43" s="11" t="e">
        <f aca="true" t="shared" si="15" ref="X43:X56">(W43/S44)</f>
        <v>#DIV/0!</v>
      </c>
      <c r="Y43" s="40"/>
      <c r="Z43" s="11">
        <f t="shared" si="7"/>
        <v>0</v>
      </c>
      <c r="AA43" s="1">
        <v>20</v>
      </c>
      <c r="AB43" s="4" t="e">
        <f t="shared" si="8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9">
        <v>565</v>
      </c>
      <c r="F44" s="79">
        <v>541</v>
      </c>
      <c r="G44" s="2">
        <f t="shared" si="10"/>
        <v>1106</v>
      </c>
      <c r="H44" s="6" t="s">
        <v>68</v>
      </c>
      <c r="I44" s="40"/>
      <c r="J44" s="11">
        <f t="shared" si="13"/>
        <v>0</v>
      </c>
      <c r="K44" s="40"/>
      <c r="L44" s="11" t="s">
        <v>107</v>
      </c>
      <c r="M44" s="1">
        <v>38</v>
      </c>
      <c r="N44" s="4">
        <f t="shared" si="11"/>
        <v>0.034358047016274866</v>
      </c>
      <c r="O44" s="6" t="s">
        <v>68</v>
      </c>
      <c r="P44" s="40"/>
      <c r="Q44" s="11" t="e">
        <f t="shared" si="14"/>
        <v>#VALUE!</v>
      </c>
      <c r="R44" s="40"/>
      <c r="S44" s="11">
        <f t="shared" si="5"/>
        <v>0</v>
      </c>
      <c r="T44" s="1">
        <v>99</v>
      </c>
      <c r="U44" s="4">
        <f t="shared" si="9"/>
        <v>0.08951175406871609</v>
      </c>
      <c r="V44" s="6" t="s">
        <v>68</v>
      </c>
      <c r="W44" s="40"/>
      <c r="X44" s="11" t="e">
        <f t="shared" si="15"/>
        <v>#DIV/0!</v>
      </c>
      <c r="Y44" s="40"/>
      <c r="Z44" s="11">
        <f t="shared" si="7"/>
        <v>0</v>
      </c>
      <c r="AA44" s="1">
        <v>153</v>
      </c>
      <c r="AB44" s="4">
        <f t="shared" si="8"/>
        <v>0.1383363471971067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9">
        <v>400</v>
      </c>
      <c r="F45" s="79">
        <v>454</v>
      </c>
      <c r="G45" s="2">
        <f t="shared" si="10"/>
        <v>854</v>
      </c>
      <c r="H45" s="6" t="s">
        <v>72</v>
      </c>
      <c r="I45" s="40"/>
      <c r="J45" s="11">
        <f t="shared" si="13"/>
        <v>0</v>
      </c>
      <c r="K45" s="40"/>
      <c r="L45" s="11" t="s">
        <v>107</v>
      </c>
      <c r="M45" s="1">
        <v>37</v>
      </c>
      <c r="N45" s="4">
        <f t="shared" si="11"/>
        <v>0.04332552693208431</v>
      </c>
      <c r="O45" s="6" t="s">
        <v>72</v>
      </c>
      <c r="P45" s="40"/>
      <c r="Q45" s="11" t="e">
        <f t="shared" si="14"/>
        <v>#DIV/0!</v>
      </c>
      <c r="R45" s="40"/>
      <c r="S45" s="11">
        <f t="shared" si="5"/>
        <v>0</v>
      </c>
      <c r="T45" s="1">
        <v>88</v>
      </c>
      <c r="U45" s="4">
        <f t="shared" si="9"/>
        <v>0.10304449648711944</v>
      </c>
      <c r="V45" s="6" t="s">
        <v>72</v>
      </c>
      <c r="W45" s="40"/>
      <c r="X45" s="11" t="e">
        <f t="shared" si="15"/>
        <v>#DIV/0!</v>
      </c>
      <c r="Y45" s="40"/>
      <c r="Z45" s="11">
        <f t="shared" si="7"/>
        <v>0</v>
      </c>
      <c r="AA45" s="1">
        <v>126</v>
      </c>
      <c r="AB45" s="4">
        <f t="shared" si="8"/>
        <v>0.14754098360655737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9">
        <v>370</v>
      </c>
      <c r="F46" s="79">
        <v>430</v>
      </c>
      <c r="G46" s="2">
        <f t="shared" si="10"/>
        <v>800</v>
      </c>
      <c r="H46" s="6" t="s">
        <v>73</v>
      </c>
      <c r="I46" s="40"/>
      <c r="J46" s="11">
        <f t="shared" si="13"/>
        <v>0</v>
      </c>
      <c r="K46" s="40"/>
      <c r="L46" s="11">
        <f t="shared" si="12"/>
        <v>0</v>
      </c>
      <c r="M46" s="1">
        <v>26</v>
      </c>
      <c r="N46" s="4">
        <f t="shared" si="11"/>
        <v>0.0325</v>
      </c>
      <c r="O46" s="6" t="s">
        <v>73</v>
      </c>
      <c r="P46" s="40"/>
      <c r="Q46" s="11" t="e">
        <f t="shared" si="14"/>
        <v>#DIV/0!</v>
      </c>
      <c r="R46" s="40"/>
      <c r="S46" s="11">
        <f t="shared" si="5"/>
        <v>0</v>
      </c>
      <c r="T46" s="1">
        <v>95</v>
      </c>
      <c r="U46" s="4">
        <f t="shared" si="9"/>
        <v>0.11875</v>
      </c>
      <c r="V46" s="6" t="s">
        <v>73</v>
      </c>
      <c r="W46" s="40"/>
      <c r="X46" s="11" t="e">
        <f t="shared" si="15"/>
        <v>#DIV/0!</v>
      </c>
      <c r="Y46" s="40"/>
      <c r="Z46" s="11">
        <f t="shared" si="7"/>
        <v>0</v>
      </c>
      <c r="AA46" s="1">
        <v>111</v>
      </c>
      <c r="AB46" s="4">
        <f t="shared" si="8"/>
        <v>0.13875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9">
        <v>319</v>
      </c>
      <c r="F47" s="79">
        <v>333</v>
      </c>
      <c r="G47" s="2">
        <f t="shared" si="10"/>
        <v>652</v>
      </c>
      <c r="H47" s="6" t="s">
        <v>74</v>
      </c>
      <c r="I47" s="40"/>
      <c r="J47" s="11">
        <f t="shared" si="13"/>
        <v>0</v>
      </c>
      <c r="K47" s="40"/>
      <c r="L47" s="11">
        <f t="shared" si="12"/>
        <v>0</v>
      </c>
      <c r="M47" s="1">
        <v>13</v>
      </c>
      <c r="N47" s="4">
        <f t="shared" si="11"/>
        <v>0.019938650306748466</v>
      </c>
      <c r="O47" s="6" t="s">
        <v>74</v>
      </c>
      <c r="P47" s="40"/>
      <c r="Q47" s="11" t="e">
        <f t="shared" si="14"/>
        <v>#VALUE!</v>
      </c>
      <c r="R47" s="40"/>
      <c r="S47" s="11">
        <f t="shared" si="5"/>
        <v>0</v>
      </c>
      <c r="T47" s="1">
        <v>70</v>
      </c>
      <c r="U47" s="4">
        <f t="shared" si="9"/>
        <v>0.10736196319018405</v>
      </c>
      <c r="V47" s="6" t="s">
        <v>74</v>
      </c>
      <c r="W47" s="40"/>
      <c r="X47" s="11" t="e">
        <f t="shared" si="15"/>
        <v>#DIV/0!</v>
      </c>
      <c r="Y47" s="40"/>
      <c r="Z47" s="11">
        <f t="shared" si="7"/>
        <v>0</v>
      </c>
      <c r="AA47" s="1">
        <v>88</v>
      </c>
      <c r="AB47" s="4">
        <f t="shared" si="8"/>
        <v>0.13496932515337423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9">
        <v>368</v>
      </c>
      <c r="F48" s="79">
        <v>386</v>
      </c>
      <c r="G48" s="2">
        <f t="shared" si="10"/>
        <v>754</v>
      </c>
      <c r="H48" s="6" t="s">
        <v>75</v>
      </c>
      <c r="I48" s="40"/>
      <c r="J48" s="11">
        <f t="shared" si="13"/>
        <v>0</v>
      </c>
      <c r="K48" s="40"/>
      <c r="L48" s="11" t="s">
        <v>106</v>
      </c>
      <c r="M48" s="1">
        <v>36</v>
      </c>
      <c r="N48" s="4">
        <f t="shared" si="11"/>
        <v>0.04774535809018567</v>
      </c>
      <c r="O48" s="6" t="s">
        <v>75</v>
      </c>
      <c r="P48" s="40"/>
      <c r="Q48" s="11" t="e">
        <f t="shared" si="14"/>
        <v>#DIV/0!</v>
      </c>
      <c r="R48" s="40"/>
      <c r="S48" s="11">
        <f t="shared" si="5"/>
        <v>0</v>
      </c>
      <c r="T48" s="1">
        <v>110</v>
      </c>
      <c r="U48" s="4">
        <f t="shared" si="9"/>
        <v>0.14588859416445624</v>
      </c>
      <c r="V48" s="6" t="s">
        <v>75</v>
      </c>
      <c r="W48" s="40"/>
      <c r="X48" s="11" t="e">
        <f t="shared" si="15"/>
        <v>#DIV/0!</v>
      </c>
      <c r="Y48" s="40"/>
      <c r="Z48" s="11">
        <f t="shared" si="7"/>
        <v>0</v>
      </c>
      <c r="AA48" s="1">
        <v>145</v>
      </c>
      <c r="AB48" s="4">
        <f t="shared" si="8"/>
        <v>0.19230769230769232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9">
        <v>343</v>
      </c>
      <c r="F49" s="79">
        <v>358</v>
      </c>
      <c r="G49" s="2">
        <f t="shared" si="10"/>
        <v>701</v>
      </c>
      <c r="H49" s="6" t="s">
        <v>78</v>
      </c>
      <c r="I49" s="40"/>
      <c r="J49" s="11">
        <f t="shared" si="13"/>
        <v>0</v>
      </c>
      <c r="K49" s="40"/>
      <c r="L49" s="11">
        <f t="shared" si="12"/>
        <v>0</v>
      </c>
      <c r="M49" s="1">
        <v>26</v>
      </c>
      <c r="N49" s="4">
        <f t="shared" si="11"/>
        <v>0.037089871611982884</v>
      </c>
      <c r="O49" s="6" t="s">
        <v>78</v>
      </c>
      <c r="P49" s="40"/>
      <c r="Q49" s="11" t="e">
        <f t="shared" si="14"/>
        <v>#VALUE!</v>
      </c>
      <c r="R49" s="40"/>
      <c r="S49" s="11">
        <f t="shared" si="5"/>
        <v>0</v>
      </c>
      <c r="T49" s="1">
        <v>54</v>
      </c>
      <c r="U49" s="4">
        <f t="shared" si="9"/>
        <v>0.07703281027104136</v>
      </c>
      <c r="V49" s="6" t="s">
        <v>78</v>
      </c>
      <c r="W49" s="40"/>
      <c r="X49" s="11" t="e">
        <f t="shared" si="15"/>
        <v>#DIV/0!</v>
      </c>
      <c r="Y49" s="40"/>
      <c r="Z49" s="11">
        <f t="shared" si="7"/>
        <v>0</v>
      </c>
      <c r="AA49" s="1">
        <v>84</v>
      </c>
      <c r="AB49" s="4">
        <f t="shared" si="8"/>
        <v>0.11982881597717546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9">
        <v>319</v>
      </c>
      <c r="F50" s="79">
        <v>344</v>
      </c>
      <c r="G50" s="2">
        <f t="shared" si="10"/>
        <v>663</v>
      </c>
      <c r="H50" s="6" t="s">
        <v>79</v>
      </c>
      <c r="I50" s="40"/>
      <c r="J50" s="11">
        <f t="shared" si="13"/>
        <v>0</v>
      </c>
      <c r="K50" s="40"/>
      <c r="L50" s="11" t="s">
        <v>107</v>
      </c>
      <c r="M50" s="1">
        <v>39</v>
      </c>
      <c r="N50" s="4">
        <f t="shared" si="11"/>
        <v>0.058823529411764705</v>
      </c>
      <c r="O50" s="6" t="s">
        <v>79</v>
      </c>
      <c r="P50" s="40"/>
      <c r="Q50" s="11" t="e">
        <f t="shared" si="14"/>
        <v>#DIV/0!</v>
      </c>
      <c r="R50" s="40"/>
      <c r="S50" s="11">
        <f t="shared" si="5"/>
        <v>0</v>
      </c>
      <c r="T50" s="1">
        <v>85</v>
      </c>
      <c r="U50" s="4">
        <f t="shared" si="9"/>
        <v>0.1282051282051282</v>
      </c>
      <c r="V50" s="6" t="s">
        <v>79</v>
      </c>
      <c r="W50" s="40"/>
      <c r="X50" s="11" t="e">
        <f t="shared" si="15"/>
        <v>#DIV/0!</v>
      </c>
      <c r="Y50" s="40"/>
      <c r="Z50" s="11">
        <f t="shared" si="7"/>
        <v>0</v>
      </c>
      <c r="AA50" s="1">
        <v>99</v>
      </c>
      <c r="AB50" s="4">
        <f t="shared" si="8"/>
        <v>0.1493212669683258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9">
        <v>307</v>
      </c>
      <c r="F51" s="79">
        <v>339</v>
      </c>
      <c r="G51" s="2">
        <f t="shared" si="10"/>
        <v>646</v>
      </c>
      <c r="H51" s="6" t="s">
        <v>80</v>
      </c>
      <c r="I51" s="40"/>
      <c r="J51" s="11">
        <f t="shared" si="13"/>
        <v>0</v>
      </c>
      <c r="K51" s="40"/>
      <c r="L51" s="11">
        <f t="shared" si="12"/>
        <v>0</v>
      </c>
      <c r="M51" s="1">
        <v>30</v>
      </c>
      <c r="N51" s="4">
        <f t="shared" si="11"/>
        <v>0.04643962848297214</v>
      </c>
      <c r="O51" s="6" t="s">
        <v>80</v>
      </c>
      <c r="P51" s="40"/>
      <c r="Q51" s="11" t="e">
        <f t="shared" si="14"/>
        <v>#DIV/0!</v>
      </c>
      <c r="R51" s="40"/>
      <c r="S51" s="11">
        <f t="shared" si="5"/>
        <v>0</v>
      </c>
      <c r="T51" s="1">
        <v>69</v>
      </c>
      <c r="U51" s="4">
        <f t="shared" si="9"/>
        <v>0.10681114551083591</v>
      </c>
      <c r="V51" s="6" t="s">
        <v>80</v>
      </c>
      <c r="W51" s="40"/>
      <c r="X51" s="11" t="e">
        <f t="shared" si="15"/>
        <v>#DIV/0!</v>
      </c>
      <c r="Y51" s="40"/>
      <c r="Z51" s="11">
        <f t="shared" si="7"/>
        <v>0</v>
      </c>
      <c r="AA51" s="1">
        <v>84</v>
      </c>
      <c r="AB51" s="4">
        <f t="shared" si="8"/>
        <v>0.13003095975232198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9">
        <v>329</v>
      </c>
      <c r="F52" s="79">
        <v>383</v>
      </c>
      <c r="G52" s="2">
        <f t="shared" si="10"/>
        <v>712</v>
      </c>
      <c r="H52" s="6" t="s">
        <v>83</v>
      </c>
      <c r="I52" s="40"/>
      <c r="J52" s="11">
        <f t="shared" si="13"/>
        <v>0</v>
      </c>
      <c r="K52" s="40"/>
      <c r="L52" s="11">
        <f t="shared" si="12"/>
        <v>0</v>
      </c>
      <c r="M52" s="1">
        <v>15</v>
      </c>
      <c r="N52" s="4">
        <f t="shared" si="11"/>
        <v>0.021067415730337078</v>
      </c>
      <c r="O52" s="6" t="s">
        <v>83</v>
      </c>
      <c r="P52" s="40"/>
      <c r="Q52" s="11" t="e">
        <f t="shared" si="14"/>
        <v>#DIV/0!</v>
      </c>
      <c r="R52" s="40"/>
      <c r="S52" s="11">
        <f t="shared" si="5"/>
        <v>0</v>
      </c>
      <c r="T52" s="1">
        <v>63</v>
      </c>
      <c r="U52" s="4">
        <f t="shared" si="9"/>
        <v>0.08848314606741572</v>
      </c>
      <c r="V52" s="6" t="s">
        <v>83</v>
      </c>
      <c r="W52" s="40"/>
      <c r="X52" s="11" t="e">
        <f t="shared" si="15"/>
        <v>#DIV/0!</v>
      </c>
      <c r="Y52" s="40"/>
      <c r="Z52" s="11">
        <f t="shared" si="7"/>
        <v>0</v>
      </c>
      <c r="AA52" s="1">
        <v>72</v>
      </c>
      <c r="AB52" s="4">
        <f t="shared" si="8"/>
        <v>0.10112359550561797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9">
        <v>381</v>
      </c>
      <c r="F53" s="79">
        <v>428</v>
      </c>
      <c r="G53" s="2">
        <f t="shared" si="10"/>
        <v>809</v>
      </c>
      <c r="H53" s="6" t="s">
        <v>84</v>
      </c>
      <c r="I53" s="40"/>
      <c r="J53" s="11">
        <f t="shared" si="13"/>
        <v>0</v>
      </c>
      <c r="K53" s="40"/>
      <c r="L53" s="11">
        <f t="shared" si="12"/>
        <v>0</v>
      </c>
      <c r="M53" s="1">
        <v>39</v>
      </c>
      <c r="N53" s="4">
        <f t="shared" si="11"/>
        <v>0.048207663782447466</v>
      </c>
      <c r="O53" s="6" t="s">
        <v>84</v>
      </c>
      <c r="P53" s="40"/>
      <c r="Q53" s="11" t="e">
        <f t="shared" si="14"/>
        <v>#DIV/0!</v>
      </c>
      <c r="R53" s="40"/>
      <c r="S53" s="11">
        <f t="shared" si="5"/>
        <v>0</v>
      </c>
      <c r="T53" s="1">
        <v>72</v>
      </c>
      <c r="U53" s="4">
        <f t="shared" si="9"/>
        <v>0.08899876390605686</v>
      </c>
      <c r="V53" s="6" t="s">
        <v>84</v>
      </c>
      <c r="W53" s="40"/>
      <c r="X53" s="11" t="e">
        <f t="shared" si="15"/>
        <v>#DIV/0!</v>
      </c>
      <c r="Y53" s="40"/>
      <c r="Z53" s="11">
        <f t="shared" si="7"/>
        <v>0</v>
      </c>
      <c r="AA53" s="1">
        <v>101</v>
      </c>
      <c r="AB53" s="4">
        <f t="shared" si="8"/>
        <v>0.12484548825710753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9">
        <v>369</v>
      </c>
      <c r="F54" s="79">
        <v>454</v>
      </c>
      <c r="G54" s="2">
        <f t="shared" si="10"/>
        <v>823</v>
      </c>
      <c r="H54" s="6" t="s">
        <v>87</v>
      </c>
      <c r="I54" s="40"/>
      <c r="J54" s="11">
        <f t="shared" si="13"/>
        <v>0</v>
      </c>
      <c r="K54" s="40"/>
      <c r="L54" s="11">
        <f t="shared" si="12"/>
        <v>0</v>
      </c>
      <c r="M54" s="1">
        <v>29</v>
      </c>
      <c r="N54" s="4">
        <f t="shared" si="11"/>
        <v>0.03523693803159174</v>
      </c>
      <c r="O54" s="6" t="s">
        <v>87</v>
      </c>
      <c r="P54" s="40"/>
      <c r="Q54" s="11" t="e">
        <f t="shared" si="14"/>
        <v>#DIV/0!</v>
      </c>
      <c r="R54" s="40"/>
      <c r="S54" s="11">
        <f t="shared" si="5"/>
        <v>0</v>
      </c>
      <c r="T54" s="1">
        <v>74</v>
      </c>
      <c r="U54" s="4">
        <f t="shared" si="9"/>
        <v>0.0899149453219927</v>
      </c>
      <c r="V54" s="6" t="s">
        <v>87</v>
      </c>
      <c r="W54" s="40"/>
      <c r="X54" s="11" t="e">
        <f t="shared" si="15"/>
        <v>#DIV/0!</v>
      </c>
      <c r="Y54" s="40"/>
      <c r="Z54" s="11">
        <f t="shared" si="7"/>
        <v>0</v>
      </c>
      <c r="AA54" s="1">
        <v>95</v>
      </c>
      <c r="AB54" s="4">
        <f t="shared" si="8"/>
        <v>0.11543134872417983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9">
        <v>485</v>
      </c>
      <c r="F55" s="79">
        <v>516</v>
      </c>
      <c r="G55" s="2">
        <f t="shared" si="10"/>
        <v>1001</v>
      </c>
      <c r="H55" s="6" t="s">
        <v>88</v>
      </c>
      <c r="I55" s="40"/>
      <c r="J55" s="11">
        <f t="shared" si="13"/>
        <v>0</v>
      </c>
      <c r="K55" s="40"/>
      <c r="L55" s="11">
        <f t="shared" si="12"/>
        <v>0</v>
      </c>
      <c r="M55" s="1">
        <v>31</v>
      </c>
      <c r="N55" s="4">
        <f t="shared" si="11"/>
        <v>0.030969030969030968</v>
      </c>
      <c r="O55" s="6" t="s">
        <v>88</v>
      </c>
      <c r="P55" s="40"/>
      <c r="Q55" s="11" t="e">
        <f t="shared" si="14"/>
        <v>#DIV/0!</v>
      </c>
      <c r="R55" s="40"/>
      <c r="S55" s="11">
        <f t="shared" si="5"/>
        <v>0</v>
      </c>
      <c r="T55" s="1">
        <v>111</v>
      </c>
      <c r="U55" s="4">
        <f t="shared" si="9"/>
        <v>0.1108891108891109</v>
      </c>
      <c r="V55" s="6" t="s">
        <v>88</v>
      </c>
      <c r="W55" s="40"/>
      <c r="X55" s="11" t="e">
        <f t="shared" si="15"/>
        <v>#DIV/0!</v>
      </c>
      <c r="Y55" s="40"/>
      <c r="Z55" s="11">
        <f t="shared" si="7"/>
        <v>0</v>
      </c>
      <c r="AA55" s="1">
        <v>141</v>
      </c>
      <c r="AB55" s="4">
        <f t="shared" si="8"/>
        <v>0.14085914085914086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9">
        <v>332</v>
      </c>
      <c r="F56" s="79">
        <v>426</v>
      </c>
      <c r="G56" s="2">
        <f t="shared" si="10"/>
        <v>758</v>
      </c>
      <c r="H56" s="6" t="s">
        <v>89</v>
      </c>
      <c r="I56" s="40"/>
      <c r="J56" s="11">
        <f t="shared" si="13"/>
        <v>0</v>
      </c>
      <c r="K56" s="40"/>
      <c r="L56" s="11">
        <f t="shared" si="12"/>
        <v>0</v>
      </c>
      <c r="M56" s="1">
        <v>48</v>
      </c>
      <c r="N56" s="4">
        <f t="shared" si="11"/>
        <v>0.0633245382585752</v>
      </c>
      <c r="O56" s="6" t="s">
        <v>89</v>
      </c>
      <c r="P56" s="40"/>
      <c r="Q56" s="11" t="e">
        <f t="shared" si="14"/>
        <v>#DIV/0!</v>
      </c>
      <c r="R56" s="40"/>
      <c r="S56" s="11">
        <f t="shared" si="5"/>
        <v>0</v>
      </c>
      <c r="T56" s="1">
        <v>103</v>
      </c>
      <c r="U56" s="4">
        <f t="shared" si="9"/>
        <v>0.1358839050131926</v>
      </c>
      <c r="V56" s="6" t="s">
        <v>89</v>
      </c>
      <c r="W56" s="40"/>
      <c r="X56" s="11" t="e">
        <f t="shared" si="15"/>
        <v>#DIV/0!</v>
      </c>
      <c r="Y56" s="40"/>
      <c r="Z56" s="11">
        <f t="shared" si="7"/>
        <v>0</v>
      </c>
      <c r="AA56" s="1">
        <v>120</v>
      </c>
      <c r="AB56" s="4">
        <f t="shared" si="8"/>
        <v>0.158311345646438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9">
        <v>465</v>
      </c>
      <c r="F57" s="79">
        <v>517</v>
      </c>
      <c r="G57" s="2">
        <f>SUM(E57:F57)</f>
        <v>982</v>
      </c>
      <c r="H57" s="6">
        <v>49</v>
      </c>
      <c r="I57" s="40"/>
      <c r="J57" s="11" t="e">
        <f>(I57/#REF!)</f>
        <v>#REF!</v>
      </c>
      <c r="K57" s="40"/>
      <c r="L57" s="11">
        <f t="shared" si="12"/>
        <v>0</v>
      </c>
      <c r="M57" s="1">
        <v>34</v>
      </c>
      <c r="N57" s="4">
        <f t="shared" si="11"/>
        <v>0.034623217922606926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79</v>
      </c>
      <c r="U57" s="4">
        <f t="shared" si="9"/>
        <v>0.08044806517311609</v>
      </c>
      <c r="V57" s="6" t="s">
        <v>90</v>
      </c>
      <c r="W57" s="40"/>
      <c r="X57" s="11" t="e">
        <f>(W57/#REF!)</f>
        <v>#REF!</v>
      </c>
      <c r="Y57" s="40"/>
      <c r="Z57" s="11">
        <f t="shared" si="7"/>
        <v>0</v>
      </c>
      <c r="AA57" s="1">
        <v>119</v>
      </c>
      <c r="AB57" s="4">
        <f t="shared" si="8"/>
        <v>0.12118126272912423</v>
      </c>
    </row>
    <row r="58" spans="1:28" ht="13.5" thickBot="1">
      <c r="A58" s="6"/>
      <c r="B58" s="6"/>
      <c r="C58" s="42" t="s">
        <v>91</v>
      </c>
      <c r="D58" s="6"/>
      <c r="E58" s="3">
        <f>SUM(E9:E57)</f>
        <v>17424</v>
      </c>
      <c r="F58" s="3">
        <f>SUM(F9:F57)</f>
        <v>19931</v>
      </c>
      <c r="G58" s="3">
        <f>SUM(G9:G57)</f>
        <v>37355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2"/>
        <v>0</v>
      </c>
      <c r="M58" s="41">
        <f>SUM(M9:M57)</f>
        <v>1517</v>
      </c>
      <c r="N58" s="5">
        <f t="shared" si="11"/>
        <v>0.040610360058894394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3868</v>
      </c>
      <c r="U58" s="45">
        <f t="shared" si="9"/>
        <v>0.10354704858787311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7"/>
        <v>0</v>
      </c>
      <c r="AA58" s="41">
        <f>SUM(AA9:AA57)</f>
        <v>5008</v>
      </c>
      <c r="AB58" s="45">
        <f t="shared" si="8"/>
        <v>0.13406505153259268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tabSelected="1" workbookViewId="0" topLeftCell="G1">
      <selection activeCell="N6" sqref="N6:R25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16384" width="9.140625" style="7" customWidth="1"/>
  </cols>
  <sheetData>
    <row r="5" ht="13.5" thickBot="1"/>
    <row r="6" spans="2:18" ht="12.75">
      <c r="B6" s="53"/>
      <c r="C6" s="54"/>
      <c r="D6" s="54"/>
      <c r="E6" s="54"/>
      <c r="F6" s="55"/>
      <c r="H6" s="53"/>
      <c r="I6" s="54"/>
      <c r="J6" s="54"/>
      <c r="K6" s="54"/>
      <c r="L6" s="55"/>
      <c r="N6" s="53"/>
      <c r="O6" s="54"/>
      <c r="P6" s="54"/>
      <c r="Q6" s="54"/>
      <c r="R6" s="55"/>
    </row>
    <row r="7" spans="2:18" ht="15" customHeight="1">
      <c r="B7" s="84" t="str">
        <f>'Affl. Ref N. 2 2009 - Domenica'!$G$3&amp;" "&amp;'Affl. Ref N. 2 2009 - Domenica'!$J$3</f>
        <v>Centro Elaborazione Dati Comune di Vercelli</v>
      </c>
      <c r="C7" s="85"/>
      <c r="D7" s="85"/>
      <c r="E7" s="85"/>
      <c r="F7" s="86"/>
      <c r="H7" s="84" t="str">
        <f>'Affl. Ref N. 2 2009 - Domenica'!$G$3&amp;" "&amp;'Affl. Ref N. 2 2009 - Domenica'!$J$3</f>
        <v>Centro Elaborazione Dati Comune di Vercelli</v>
      </c>
      <c r="I7" s="85"/>
      <c r="J7" s="85"/>
      <c r="K7" s="85"/>
      <c r="L7" s="86"/>
      <c r="N7" s="84" t="str">
        <f>'Affl. Ref N. 2 2009 - Domenica'!$G$3&amp;" "&amp;'Affl. Ref N. 2 2009 - Domenica'!$J$3</f>
        <v>Centro Elaborazione Dati Comune di Vercelli</v>
      </c>
      <c r="O7" s="85"/>
      <c r="P7" s="85"/>
      <c r="Q7" s="85"/>
      <c r="R7" s="86"/>
    </row>
    <row r="8" spans="2:18" ht="12.75">
      <c r="B8" s="87" t="s">
        <v>94</v>
      </c>
      <c r="C8" s="88"/>
      <c r="D8" s="88"/>
      <c r="E8" s="88"/>
      <c r="F8" s="89"/>
      <c r="H8" s="87" t="s">
        <v>94</v>
      </c>
      <c r="I8" s="88"/>
      <c r="J8" s="88"/>
      <c r="K8" s="88"/>
      <c r="L8" s="89"/>
      <c r="N8" s="87" t="s">
        <v>94</v>
      </c>
      <c r="O8" s="88"/>
      <c r="P8" s="88"/>
      <c r="Q8" s="88"/>
      <c r="R8" s="89"/>
    </row>
    <row r="9" spans="2:18" ht="12.75">
      <c r="B9" s="57"/>
      <c r="C9" s="58"/>
      <c r="D9" s="58"/>
      <c r="E9" s="58"/>
      <c r="F9" s="59"/>
      <c r="H9" s="57"/>
      <c r="I9" s="58"/>
      <c r="J9" s="58"/>
      <c r="K9" s="58"/>
      <c r="L9" s="59"/>
      <c r="N9" s="57"/>
      <c r="O9" s="58"/>
      <c r="P9" s="58"/>
      <c r="Q9" s="58"/>
      <c r="R9" s="59"/>
    </row>
    <row r="10" spans="2:18" ht="12.75">
      <c r="B10" s="90" t="s">
        <v>95</v>
      </c>
      <c r="C10" s="91"/>
      <c r="D10" s="91"/>
      <c r="E10" s="91"/>
      <c r="F10" s="92"/>
      <c r="H10" s="90" t="s">
        <v>95</v>
      </c>
      <c r="I10" s="91"/>
      <c r="J10" s="91"/>
      <c r="K10" s="91"/>
      <c r="L10" s="92"/>
      <c r="N10" s="90" t="s">
        <v>95</v>
      </c>
      <c r="O10" s="91"/>
      <c r="P10" s="91"/>
      <c r="Q10" s="91"/>
      <c r="R10" s="92"/>
    </row>
    <row r="11" spans="2:18" ht="15" customHeight="1">
      <c r="B11" s="57"/>
      <c r="C11" s="93" t="str">
        <f>'Affl. Ref N. 2 2009 - Domenica'!$I$6</f>
        <v>Referendum N. 2 del 21 - 22  Giugno 2009   Affluenze Domenica   ore 12.00</v>
      </c>
      <c r="D11" s="94"/>
      <c r="E11" s="94"/>
      <c r="F11" s="59"/>
      <c r="H11" s="60"/>
      <c r="I11" s="93" t="str">
        <f>'Affl. Ref N. 2 2009 - Domenica'!$P$6</f>
        <v>Referendum N. 2 del 21 - 22  Giugno 2009   Affluenze Domenica   ore 19.00</v>
      </c>
      <c r="J11" s="94"/>
      <c r="K11" s="94"/>
      <c r="L11" s="61"/>
      <c r="N11" s="60"/>
      <c r="O11" s="93" t="str">
        <f>'Affl. Ref N. 2 2009 - Domenica'!$W$6</f>
        <v>Referendum N. 2 del 21 - 22  Giugno 2009   Affluenze Domenica   ore 22.00</v>
      </c>
      <c r="P11" s="94"/>
      <c r="Q11" s="94"/>
      <c r="R11" s="61"/>
    </row>
    <row r="12" spans="2:18" ht="15" customHeight="1">
      <c r="B12" s="62"/>
      <c r="C12" s="94"/>
      <c r="D12" s="94"/>
      <c r="E12" s="94"/>
      <c r="F12" s="63"/>
      <c r="H12" s="57"/>
      <c r="I12" s="94"/>
      <c r="J12" s="94"/>
      <c r="K12" s="94"/>
      <c r="L12" s="59"/>
      <c r="N12" s="57"/>
      <c r="O12" s="94"/>
      <c r="P12" s="94"/>
      <c r="Q12" s="94"/>
      <c r="R12" s="59"/>
    </row>
    <row r="13" spans="2:18" ht="24" customHeight="1">
      <c r="B13" s="57"/>
      <c r="C13" s="58" t="str">
        <f>'Affl. Ref N. 2 2009 - Domenica'!K60</f>
        <v>Sezioni scrutinate</v>
      </c>
      <c r="E13" s="56">
        <f>'Affl. Ref N. 2 2009 - Domenica'!M60</f>
        <v>49</v>
      </c>
      <c r="F13" s="59"/>
      <c r="H13" s="57"/>
      <c r="I13" s="58" t="str">
        <f>'Affl. Ref N. 2 2009 - Domenica'!R60</f>
        <v>Sezioni scrutinate</v>
      </c>
      <c r="J13" s="58"/>
      <c r="K13" s="64">
        <f>'Affl. Ref N. 2 2009 - Domenica'!T60</f>
        <v>49</v>
      </c>
      <c r="L13" s="59"/>
      <c r="N13" s="57"/>
      <c r="O13" s="58" t="str">
        <f>'Affl. Ref N. 2 2009 - Domenica'!Y60</f>
        <v>Sezioni scrutinate</v>
      </c>
      <c r="P13" s="58"/>
      <c r="Q13" s="64">
        <f>'Affl. Ref N. 2 2009 - Domenica'!AA60</f>
        <v>49</v>
      </c>
      <c r="R13" s="59"/>
    </row>
    <row r="14" spans="2:18" ht="15.75" customHeight="1">
      <c r="B14" s="57"/>
      <c r="C14" s="65" t="str">
        <f>'Affl. Ref N. 2 2009 - Domenica'!K61</f>
        <v>su</v>
      </c>
      <c r="D14" s="66"/>
      <c r="E14" s="64">
        <f>'Affl. Ref N. 2 2009 - Domenica'!M61</f>
        <v>49</v>
      </c>
      <c r="F14" s="59"/>
      <c r="H14" s="57"/>
      <c r="I14" s="67" t="str">
        <f>'Affl. Ref N. 2 2009 - Domenica'!R61</f>
        <v>su</v>
      </c>
      <c r="J14" s="68"/>
      <c r="K14" s="64">
        <f>'Affl. Ref N. 2 2009 - Domenica'!T61</f>
        <v>49</v>
      </c>
      <c r="L14" s="59"/>
      <c r="N14" s="57"/>
      <c r="O14" s="69" t="str">
        <f>'Affl. Ref N. 2 2009 - Domenica'!Y61</f>
        <v>su</v>
      </c>
      <c r="P14" s="58"/>
      <c r="Q14" s="64">
        <f>'Affl. Ref N. 2 2009 - Domenica'!AA61</f>
        <v>49</v>
      </c>
      <c r="R14" s="59"/>
    </row>
    <row r="15" spans="2:18" ht="13.5" thickBot="1">
      <c r="B15" s="57"/>
      <c r="C15" s="58"/>
      <c r="D15" s="58"/>
      <c r="E15" s="58"/>
      <c r="F15" s="59"/>
      <c r="H15" s="57"/>
      <c r="I15" s="58"/>
      <c r="J15" s="58"/>
      <c r="K15" s="58"/>
      <c r="L15" s="59"/>
      <c r="N15" s="57"/>
      <c r="O15" s="58"/>
      <c r="P15" s="58"/>
      <c r="Q15" s="58"/>
      <c r="R15" s="59"/>
    </row>
    <row r="16" spans="2:18" ht="12.75">
      <c r="B16" s="57"/>
      <c r="C16" s="95" t="s">
        <v>109</v>
      </c>
      <c r="D16" s="97" t="s">
        <v>110</v>
      </c>
      <c r="E16" s="99" t="s">
        <v>111</v>
      </c>
      <c r="F16" s="59"/>
      <c r="H16" s="57"/>
      <c r="I16" s="95" t="s">
        <v>109</v>
      </c>
      <c r="J16" s="97" t="s">
        <v>110</v>
      </c>
      <c r="K16" s="99" t="s">
        <v>111</v>
      </c>
      <c r="L16" s="59"/>
      <c r="N16" s="57"/>
      <c r="O16" s="95" t="s">
        <v>109</v>
      </c>
      <c r="P16" s="97" t="s">
        <v>110</v>
      </c>
      <c r="Q16" s="99" t="s">
        <v>115</v>
      </c>
      <c r="R16" s="59"/>
    </row>
    <row r="17" spans="2:18" ht="12.75">
      <c r="B17" s="57"/>
      <c r="C17" s="96"/>
      <c r="D17" s="98"/>
      <c r="E17" s="100"/>
      <c r="F17" s="59"/>
      <c r="H17" s="57"/>
      <c r="I17" s="96"/>
      <c r="J17" s="98"/>
      <c r="K17" s="100"/>
      <c r="L17" s="59"/>
      <c r="N17" s="57"/>
      <c r="O17" s="96"/>
      <c r="P17" s="98"/>
      <c r="Q17" s="100"/>
      <c r="R17" s="59"/>
    </row>
    <row r="18" spans="2:18" ht="18" customHeight="1">
      <c r="B18" s="57"/>
      <c r="C18" s="70">
        <f>'Affl. Ref N. 2 2009 - Domenica'!E58</f>
        <v>17424</v>
      </c>
      <c r="D18" s="71">
        <f>'Affl. Ref N. 2 2009 - Domenica'!F58</f>
        <v>19931</v>
      </c>
      <c r="E18" s="72">
        <f>'Affl. Ref N. 2 2009 - Domenica'!G58</f>
        <v>37355</v>
      </c>
      <c r="F18" s="59"/>
      <c r="H18" s="57"/>
      <c r="I18" s="70">
        <f>'Affl. Ref N. 2 2009 - Domenica'!$E$58</f>
        <v>17424</v>
      </c>
      <c r="J18" s="71">
        <f>'Affl. Ref N. 2 2009 - Domenica'!$F$58</f>
        <v>19931</v>
      </c>
      <c r="K18" s="72">
        <f>'Affl. Ref N. 2 2009 - Domenica'!$G$58</f>
        <v>37355</v>
      </c>
      <c r="L18" s="59"/>
      <c r="N18" s="57"/>
      <c r="O18" s="70">
        <f>'Affl. Ref N. 2 2009 - Domenica'!E58</f>
        <v>17424</v>
      </c>
      <c r="P18" s="71">
        <f>'Affl. Ref N. 2 2009 - Domenica'!F58</f>
        <v>19931</v>
      </c>
      <c r="Q18" s="72">
        <f>'Affl. Ref N. 2 2009 - Domenica'!G58</f>
        <v>37355</v>
      </c>
      <c r="R18" s="59"/>
    </row>
    <row r="19" spans="2:18" ht="12.75">
      <c r="B19" s="57"/>
      <c r="C19" s="46"/>
      <c r="D19" s="40"/>
      <c r="E19" s="101" t="s">
        <v>112</v>
      </c>
      <c r="F19" s="59"/>
      <c r="H19" s="57"/>
      <c r="I19" s="46"/>
      <c r="J19" s="40"/>
      <c r="K19" s="101" t="s">
        <v>114</v>
      </c>
      <c r="L19" s="59"/>
      <c r="N19" s="57"/>
      <c r="O19" s="46"/>
      <c r="P19" s="40"/>
      <c r="Q19" s="101" t="s">
        <v>114</v>
      </c>
      <c r="R19" s="59"/>
    </row>
    <row r="20" spans="2:18" ht="12.75">
      <c r="B20" s="57"/>
      <c r="C20" s="46"/>
      <c r="D20" s="40"/>
      <c r="E20" s="100"/>
      <c r="F20" s="59"/>
      <c r="H20" s="57"/>
      <c r="I20" s="46"/>
      <c r="J20" s="40"/>
      <c r="K20" s="100"/>
      <c r="L20" s="59"/>
      <c r="N20" s="57"/>
      <c r="O20" s="46"/>
      <c r="P20" s="40"/>
      <c r="Q20" s="100"/>
      <c r="R20" s="59"/>
    </row>
    <row r="21" spans="2:18" ht="18" customHeight="1">
      <c r="B21" s="57"/>
      <c r="C21" s="47"/>
      <c r="D21" s="48"/>
      <c r="E21" s="73">
        <f>'Affl. Ref N. 2 2009 - Domenica'!$M$58</f>
        <v>1517</v>
      </c>
      <c r="F21" s="59"/>
      <c r="H21" s="57"/>
      <c r="I21" s="47"/>
      <c r="J21" s="48"/>
      <c r="K21" s="73">
        <f>'Affl. Ref N. 2 2009 - Domenica'!$T$58</f>
        <v>3868</v>
      </c>
      <c r="L21" s="59"/>
      <c r="N21" s="57"/>
      <c r="O21" s="47"/>
      <c r="P21" s="48"/>
      <c r="Q21" s="73">
        <f>'Affl. Ref N. 2 2009 - Domenica'!$AA$58</f>
        <v>5008</v>
      </c>
      <c r="R21" s="59"/>
    </row>
    <row r="22" spans="2:18" ht="12.75">
      <c r="B22" s="57"/>
      <c r="C22" s="46"/>
      <c r="D22" s="40"/>
      <c r="E22" s="102" t="s">
        <v>113</v>
      </c>
      <c r="F22" s="59"/>
      <c r="H22" s="57"/>
      <c r="I22" s="46"/>
      <c r="J22" s="40"/>
      <c r="K22" s="102" t="s">
        <v>113</v>
      </c>
      <c r="L22" s="59"/>
      <c r="N22" s="57"/>
      <c r="O22" s="49"/>
      <c r="P22" s="50"/>
      <c r="Q22" s="102" t="s">
        <v>113</v>
      </c>
      <c r="R22" s="59"/>
    </row>
    <row r="23" spans="2:18" ht="12.75">
      <c r="B23" s="57"/>
      <c r="C23" s="46"/>
      <c r="D23" s="40"/>
      <c r="E23" s="100"/>
      <c r="F23" s="59"/>
      <c r="H23" s="57"/>
      <c r="I23" s="46"/>
      <c r="J23" s="40"/>
      <c r="K23" s="100"/>
      <c r="L23" s="59"/>
      <c r="N23" s="57"/>
      <c r="O23" s="49"/>
      <c r="P23" s="50"/>
      <c r="Q23" s="100"/>
      <c r="R23" s="59"/>
    </row>
    <row r="24" spans="2:18" ht="18" customHeight="1" thickBot="1">
      <c r="B24" s="57"/>
      <c r="C24" s="51"/>
      <c r="D24" s="52"/>
      <c r="E24" s="78">
        <f>'Affl. Ref N. 2 2009 - Domenica'!$N$58</f>
        <v>0.040610360058894394</v>
      </c>
      <c r="F24" s="59"/>
      <c r="H24" s="57"/>
      <c r="I24" s="51"/>
      <c r="J24" s="52"/>
      <c r="K24" s="74">
        <f>'Affl. Ref N. 2 2009 - Domenica'!$U$58</f>
        <v>0.10354704858787311</v>
      </c>
      <c r="L24" s="59"/>
      <c r="N24" s="57"/>
      <c r="O24" s="51"/>
      <c r="P24" s="52"/>
      <c r="Q24" s="74">
        <f>'Affl. Ref N. 2 2009 - Domenica'!$AB$58</f>
        <v>0.13406505153259268</v>
      </c>
      <c r="R24" s="59"/>
    </row>
    <row r="25" spans="2:18" ht="13.5" thickBot="1">
      <c r="B25" s="75"/>
      <c r="C25" s="76"/>
      <c r="D25" s="76"/>
      <c r="E25" s="76"/>
      <c r="F25" s="77"/>
      <c r="H25" s="75"/>
      <c r="I25" s="76"/>
      <c r="J25" s="76"/>
      <c r="K25" s="76"/>
      <c r="L25" s="77"/>
      <c r="N25" s="75"/>
      <c r="O25" s="76"/>
      <c r="P25" s="76"/>
      <c r="Q25" s="76"/>
      <c r="R25" s="77"/>
    </row>
  </sheetData>
  <sheetProtection password="C81C" sheet="1" objects="1" scenarios="1"/>
  <mergeCells count="27">
    <mergeCell ref="Q16:Q17"/>
    <mergeCell ref="Q19:Q20"/>
    <mergeCell ref="Q22:Q23"/>
    <mergeCell ref="E19:E20"/>
    <mergeCell ref="E22:E23"/>
    <mergeCell ref="K16:K17"/>
    <mergeCell ref="K19:K20"/>
    <mergeCell ref="K22:K23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barbara.nobile</cp:lastModifiedBy>
  <cp:lastPrinted>2009-06-21T20:11:34Z</cp:lastPrinted>
  <dcterms:created xsi:type="dcterms:W3CDTF">2001-09-21T09:51:04Z</dcterms:created>
  <dcterms:modified xsi:type="dcterms:W3CDTF">2009-06-21T20:12:05Z</dcterms:modified>
  <cp:category/>
  <cp:version/>
  <cp:contentType/>
  <cp:contentStatus/>
</cp:coreProperties>
</file>