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125" activeTab="1"/>
  </bookViews>
  <sheets>
    <sheet name="Affl. Politiche 2008 - Camera" sheetId="1" r:id="rId1"/>
    <sheet name="Riepiloghi" sheetId="2" r:id="rId2"/>
  </sheets>
  <definedNames>
    <definedName name="_xlnm.Print_Area" localSheetId="0">'Affl. Politiche 2008 - Camera'!$E$6:$N$61</definedName>
    <definedName name="_xlnm.Print_Area" localSheetId="1">'Riepiloghi'!$B$2:$F$21</definedName>
    <definedName name="Z_44F42BB6_A325_4CFF_8EDB_7BBD8BA86432_.wvu.PrintArea" localSheetId="1" hidden="1">'Riepiloghi'!$B$2:$F$21</definedName>
    <definedName name="Z_A2B2D2BA_92DF_45B1_B15D_9D70F63305A7_.wvu.PrintArea" localSheetId="1" hidden="1">'Riepiloghi'!$B$2:$F$21</definedName>
    <definedName name="Z_D701DC72_713A_4CF3_88A6_BB6DC119AB23_.wvu.PrintArea" localSheetId="1" hidden="1">'Riepiloghi'!$B$2:$F$21</definedName>
  </definedNames>
  <calcPr fullCalcOnLoad="1"/>
</workbook>
</file>

<file path=xl/sharedStrings.xml><?xml version="1.0" encoding="utf-8"?>
<sst xmlns="http://schemas.openxmlformats.org/spreadsheetml/2006/main" count="255" uniqueCount="120">
  <si>
    <t>Iscritti</t>
  </si>
  <si>
    <t>SEZ</t>
  </si>
  <si>
    <t>SEGGIO</t>
  </si>
  <si>
    <t>UBICAZIONE</t>
  </si>
  <si>
    <t>NUM</t>
  </si>
  <si>
    <t>Maschi</t>
  </si>
  <si>
    <t>Totali</t>
  </si>
  <si>
    <t>01</t>
  </si>
  <si>
    <t>LICEO LAGRANGIA</t>
  </si>
  <si>
    <t xml:space="preserve">             Via  DUOMO</t>
  </si>
  <si>
    <t>3</t>
  </si>
  <si>
    <t>02</t>
  </si>
  <si>
    <t>03</t>
  </si>
  <si>
    <t>CASA DI RIPOSO</t>
  </si>
  <si>
    <t>PIAZZA MAZZINI</t>
  </si>
  <si>
    <t>15</t>
  </si>
  <si>
    <t>04</t>
  </si>
  <si>
    <t>ISTITUTO MAGISTRALE ROSA STAMPA</t>
  </si>
  <si>
    <t>CORSO ITALIA</t>
  </si>
  <si>
    <t>05</t>
  </si>
  <si>
    <t>06</t>
  </si>
  <si>
    <t>07</t>
  </si>
  <si>
    <t>08</t>
  </si>
  <si>
    <t>SCUOLA ROSA STAMPA</t>
  </si>
  <si>
    <t>VIA CAPPELLINA</t>
  </si>
  <si>
    <t>09</t>
  </si>
  <si>
    <t>SCUOLA ELEMENTARE MARCONI</t>
  </si>
  <si>
    <t>VIA ANADONE</t>
  </si>
  <si>
    <t>7</t>
  </si>
  <si>
    <t>10</t>
  </si>
  <si>
    <t>SCUOLA MEDIA G. FERRARI</t>
  </si>
  <si>
    <t>VIA CERRONE</t>
  </si>
  <si>
    <t>11</t>
  </si>
  <si>
    <t>12</t>
  </si>
  <si>
    <t>13</t>
  </si>
  <si>
    <t>SCUOLE ELEMENTARI G. FERRARIS</t>
  </si>
  <si>
    <t>PIAZZA CESARE BATTISTI</t>
  </si>
  <si>
    <t>14</t>
  </si>
  <si>
    <t>6</t>
  </si>
  <si>
    <t>16</t>
  </si>
  <si>
    <t>17</t>
  </si>
  <si>
    <t>18</t>
  </si>
  <si>
    <t>CORSO PALESTRO</t>
  </si>
  <si>
    <t>19</t>
  </si>
  <si>
    <t>20</t>
  </si>
  <si>
    <t>SCUOLE ELEMENTARI REGINA PACIS</t>
  </si>
  <si>
    <t>VIA GUILLA</t>
  </si>
  <si>
    <t>21</t>
  </si>
  <si>
    <t>22</t>
  </si>
  <si>
    <t>23</t>
  </si>
  <si>
    <t>24</t>
  </si>
  <si>
    <t>SCUOLA MEDIA B. LANINO</t>
  </si>
  <si>
    <t>CORSO TANARO</t>
  </si>
  <si>
    <t>25</t>
  </si>
  <si>
    <t>26</t>
  </si>
  <si>
    <t>27</t>
  </si>
  <si>
    <t>28</t>
  </si>
  <si>
    <t>29</t>
  </si>
  <si>
    <t>SCUOLE ELEMENTARI CARDUCCI</t>
  </si>
  <si>
    <t>VIA TRENTO</t>
  </si>
  <si>
    <t>30</t>
  </si>
  <si>
    <t>31</t>
  </si>
  <si>
    <t>32</t>
  </si>
  <si>
    <t>SCUOLA ELEMENTARE BERTINETTI</t>
  </si>
  <si>
    <t>VIA DEGLI ZUAVI</t>
  </si>
  <si>
    <t>33</t>
  </si>
  <si>
    <t>34</t>
  </si>
  <si>
    <t>35</t>
  </si>
  <si>
    <t>36</t>
  </si>
  <si>
    <t>SCUOLA ELEMENTARE GOZZANO</t>
  </si>
  <si>
    <t>PIAZZA SARDEGNA</t>
  </si>
  <si>
    <t>8</t>
  </si>
  <si>
    <t>37</t>
  </si>
  <si>
    <t>38</t>
  </si>
  <si>
    <t>39</t>
  </si>
  <si>
    <t>40</t>
  </si>
  <si>
    <t>SCUOLE ELEMENTARI DE AMICIS</t>
  </si>
  <si>
    <t>VIA DEL VEZZOLANO</t>
  </si>
  <si>
    <t>41</t>
  </si>
  <si>
    <t>42</t>
  </si>
  <si>
    <t>43</t>
  </si>
  <si>
    <t>SCUOLE ROSA STAMPA</t>
  </si>
  <si>
    <t>4</t>
  </si>
  <si>
    <t>44</t>
  </si>
  <si>
    <t>45</t>
  </si>
  <si>
    <t>SCUOLA ELEMENTARE RODARI</t>
  </si>
  <si>
    <t>VIA BORSI</t>
  </si>
  <si>
    <t>46</t>
  </si>
  <si>
    <t>47</t>
  </si>
  <si>
    <t>48</t>
  </si>
  <si>
    <t>49</t>
  </si>
  <si>
    <t>TOTALI</t>
  </si>
  <si>
    <t>Votanti</t>
  </si>
  <si>
    <t>Percen.</t>
  </si>
  <si>
    <t>Raccolta Affluenze</t>
  </si>
  <si>
    <t xml:space="preserve">RIEPILOGO AFFLUENZA ELETTORI </t>
  </si>
  <si>
    <t>Femmine</t>
  </si>
  <si>
    <t>ore</t>
  </si>
  <si>
    <t>Centro Elaborazione Dati</t>
  </si>
  <si>
    <t>Comune di Vercelli</t>
  </si>
  <si>
    <t xml:space="preserve">  LICEO SCIENTIFICO AVOGADRO</t>
  </si>
  <si>
    <t>OSPEDALE SANT'ANDREA</t>
  </si>
  <si>
    <t>CORSO ABBIATE</t>
  </si>
  <si>
    <t>Sezioni scrutinate</t>
  </si>
  <si>
    <t>CENTRO INCONTRO CONCORDIA</t>
  </si>
  <si>
    <t>VIA M. DEL KIWU</t>
  </si>
  <si>
    <t>Elezioni</t>
  </si>
  <si>
    <t xml:space="preserve">su </t>
  </si>
  <si>
    <t>Politiche</t>
  </si>
  <si>
    <t>Camera - Affluenze Lunedì</t>
  </si>
  <si>
    <t>Iscritti Maschi</t>
  </si>
  <si>
    <t>Iscritti   Totali</t>
  </si>
  <si>
    <t>Votanti  Totali</t>
  </si>
  <si>
    <t>Percent. Totali</t>
  </si>
  <si>
    <t>Iscritti Femmine</t>
  </si>
  <si>
    <t>Votanti Femmine</t>
  </si>
  <si>
    <t>Percent. Femmine</t>
  </si>
  <si>
    <t>Percent. Maschi</t>
  </si>
  <si>
    <t>Votanti Maschi</t>
  </si>
  <si>
    <t>13 - 14 Aprile 2008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</si>
</sst>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color indexed="9"/>
      <name val="Arial"/>
      <family val="0"/>
    </font>
    <font>
      <sz val="10"/>
      <color indexed="56"/>
      <name val="Arial"/>
      <family val="2"/>
    </font>
    <font>
      <b/>
      <sz val="10"/>
      <color indexed="56"/>
      <name val="Arial"/>
      <family val="0"/>
    </font>
    <font>
      <b/>
      <sz val="10"/>
      <name val="Times New Roman"/>
      <family val="0"/>
    </font>
    <font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" fontId="1" fillId="3" borderId="6" xfId="0" applyNumberFormat="1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 horizontal="center"/>
    </xf>
    <xf numFmtId="1" fontId="0" fillId="4" borderId="7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/>
    </xf>
    <xf numFmtId="1" fontId="1" fillId="3" borderId="12" xfId="0" applyNumberFormat="1" applyFont="1" applyFill="1" applyBorder="1" applyAlignment="1" applyProtection="1">
      <alignment horizontal="center"/>
      <protection/>
    </xf>
    <xf numFmtId="10" fontId="3" fillId="0" borderId="7" xfId="0" applyNumberFormat="1" applyFont="1" applyBorder="1" applyAlignment="1" applyProtection="1">
      <alignment horizontal="center"/>
      <protection/>
    </xf>
    <xf numFmtId="10" fontId="4" fillId="0" borderId="12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5" borderId="0" xfId="0" applyFill="1" applyAlignment="1" applyProtection="1">
      <alignment/>
      <protection/>
    </xf>
    <xf numFmtId="1" fontId="0" fillId="5" borderId="0" xfId="0" applyNumberFormat="1" applyFill="1" applyBorder="1" applyAlignment="1" applyProtection="1">
      <alignment horizontal="center"/>
      <protection/>
    </xf>
    <xf numFmtId="0" fontId="0" fillId="5" borderId="0" xfId="0" applyFill="1" applyAlignment="1" applyProtection="1">
      <alignment horizontal="center"/>
      <protection/>
    </xf>
    <xf numFmtId="1" fontId="1" fillId="4" borderId="13" xfId="0" applyNumberFormat="1" applyFont="1" applyFill="1" applyBorder="1" applyAlignment="1" applyProtection="1">
      <alignment horizontal="center"/>
      <protection/>
    </xf>
    <xf numFmtId="1" fontId="1" fillId="6" borderId="8" xfId="0" applyNumberFormat="1" applyFont="1" applyFill="1" applyBorder="1" applyAlignment="1">
      <alignment horizontal="center"/>
    </xf>
    <xf numFmtId="10" fontId="1" fillId="2" borderId="14" xfId="0" applyNumberFormat="1" applyFont="1" applyFill="1" applyBorder="1" applyAlignment="1">
      <alignment horizontal="center"/>
    </xf>
    <xf numFmtId="0" fontId="0" fillId="7" borderId="0" xfId="0" applyFont="1" applyFill="1" applyAlignment="1" applyProtection="1">
      <alignment horizontal="center"/>
      <protection/>
    </xf>
    <xf numFmtId="0" fontId="0" fillId="7" borderId="0" xfId="0" applyFill="1" applyAlignment="1" applyProtection="1">
      <alignment shrinkToFit="1"/>
      <protection/>
    </xf>
    <xf numFmtId="0" fontId="0" fillId="7" borderId="0" xfId="0" applyFill="1" applyAlignment="1" applyProtection="1">
      <alignment/>
      <protection/>
    </xf>
    <xf numFmtId="20" fontId="0" fillId="7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7" borderId="0" xfId="0" applyFont="1" applyFill="1" applyAlignment="1" applyProtection="1">
      <alignment horizontal="center" shrinkToFit="1"/>
      <protection/>
    </xf>
    <xf numFmtId="0" fontId="0" fillId="7" borderId="0" xfId="0" applyFill="1" applyAlignment="1" applyProtection="1">
      <alignment/>
      <protection/>
    </xf>
    <xf numFmtId="49" fontId="0" fillId="7" borderId="0" xfId="0" applyNumberFormat="1" applyFont="1" applyFill="1" applyAlignment="1" applyProtection="1">
      <alignment horizontal="center" wrapText="1"/>
      <protection/>
    </xf>
    <xf numFmtId="0" fontId="0" fillId="0" borderId="0" xfId="0" applyAlignment="1" applyProtection="1">
      <alignment shrinkToFit="1"/>
      <protection/>
    </xf>
    <xf numFmtId="22" fontId="1" fillId="0" borderId="0" xfId="0" applyNumberFormat="1" applyFont="1" applyAlignment="1" applyProtection="1">
      <alignment horizontal="center"/>
      <protection/>
    </xf>
    <xf numFmtId="1" fontId="1" fillId="3" borderId="15" xfId="0" applyNumberFormat="1" applyFont="1" applyFill="1" applyBorder="1" applyAlignment="1" applyProtection="1">
      <alignment horizontal="center"/>
      <protection/>
    </xf>
    <xf numFmtId="1" fontId="1" fillId="3" borderId="16" xfId="0" applyNumberFormat="1" applyFont="1" applyFill="1" applyBorder="1" applyAlignment="1" applyProtection="1">
      <alignment horizontal="center"/>
      <protection/>
    </xf>
    <xf numFmtId="1" fontId="0" fillId="6" borderId="17" xfId="0" applyNumberFormat="1" applyFont="1" applyFill="1" applyBorder="1" applyAlignment="1" applyProtection="1">
      <alignment horizontal="center"/>
      <protection/>
    </xf>
    <xf numFmtId="1" fontId="0" fillId="6" borderId="4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3" borderId="18" xfId="0" applyNumberFormat="1" applyFont="1" applyFill="1" applyBorder="1" applyAlignment="1" applyProtection="1">
      <alignment horizontal="center"/>
      <protection/>
    </xf>
    <xf numFmtId="1" fontId="1" fillId="3" borderId="19" xfId="0" applyNumberFormat="1" applyFont="1" applyFill="1" applyBorder="1" applyAlignment="1" applyProtection="1">
      <alignment horizontal="center"/>
      <protection/>
    </xf>
    <xf numFmtId="1" fontId="0" fillId="6" borderId="19" xfId="0" applyNumberFormat="1" applyFont="1" applyFill="1" applyBorder="1" applyAlignment="1" applyProtection="1">
      <alignment horizontal="center"/>
      <protection/>
    </xf>
    <xf numFmtId="1" fontId="0" fillId="6" borderId="11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2" fillId="8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" fontId="0" fillId="2" borderId="0" xfId="0" applyNumberFormat="1" applyFill="1" applyBorder="1" applyAlignment="1">
      <alignment horizontal="center"/>
    </xf>
    <xf numFmtId="0" fontId="0" fillId="7" borderId="0" xfId="0" applyFill="1" applyAlignment="1" applyProtection="1">
      <alignment horizontal="center"/>
      <protection/>
    </xf>
    <xf numFmtId="0" fontId="0" fillId="7" borderId="0" xfId="0" applyFill="1" applyAlignment="1" applyProtection="1">
      <alignment horizontal="left"/>
      <protection/>
    </xf>
    <xf numFmtId="1" fontId="0" fillId="6" borderId="20" xfId="0" applyNumberFormat="1" applyFont="1" applyFill="1" applyBorder="1" applyAlignment="1" applyProtection="1">
      <alignment horizontal="center"/>
      <protection/>
    </xf>
    <xf numFmtId="1" fontId="0" fillId="6" borderId="18" xfId="0" applyNumberFormat="1" applyFont="1" applyFill="1" applyBorder="1" applyAlignment="1" applyProtection="1">
      <alignment horizontal="center"/>
      <protection/>
    </xf>
    <xf numFmtId="10" fontId="0" fillId="0" borderId="7" xfId="0" applyNumberFormat="1" applyFont="1" applyBorder="1" applyAlignment="1" applyProtection="1">
      <alignment horizontal="center"/>
      <protection/>
    </xf>
    <xf numFmtId="1" fontId="1" fillId="4" borderId="21" xfId="0" applyNumberFormat="1" applyFont="1" applyFill="1" applyBorder="1" applyAlignment="1" applyProtection="1">
      <alignment horizontal="center"/>
      <protection/>
    </xf>
    <xf numFmtId="10" fontId="1" fillId="0" borderId="13" xfId="0" applyNumberFormat="1" applyFont="1" applyBorder="1" applyAlignment="1" applyProtection="1">
      <alignment horizontal="center"/>
      <protection/>
    </xf>
    <xf numFmtId="1" fontId="1" fillId="4" borderId="13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0" fontId="1" fillId="2" borderId="22" xfId="0" applyNumberFormat="1" applyFont="1" applyFill="1" applyBorder="1" applyAlignment="1">
      <alignment horizontal="center"/>
    </xf>
    <xf numFmtId="1" fontId="1" fillId="6" borderId="6" xfId="0" applyNumberFormat="1" applyFont="1" applyFill="1" applyBorder="1" applyAlignment="1">
      <alignment horizontal="center"/>
    </xf>
    <xf numFmtId="1" fontId="1" fillId="6" borderId="7" xfId="0" applyNumberFormat="1" applyFont="1" applyFill="1" applyBorder="1" applyAlignment="1">
      <alignment horizontal="center"/>
    </xf>
    <xf numFmtId="1" fontId="0" fillId="4" borderId="7" xfId="0" applyNumberFormat="1" applyFont="1" applyFill="1" applyBorder="1" applyAlignment="1" applyProtection="1">
      <alignment horizontal="center"/>
      <protection/>
    </xf>
    <xf numFmtId="1" fontId="6" fillId="2" borderId="5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wrapText="1"/>
    </xf>
    <xf numFmtId="10" fontId="1" fillId="0" borderId="23" xfId="0" applyNumberFormat="1" applyFont="1" applyBorder="1" applyAlignment="1" applyProtection="1">
      <alignment horizontal="center"/>
      <protection/>
    </xf>
    <xf numFmtId="0" fontId="0" fillId="3" borderId="7" xfId="0" applyFill="1" applyBorder="1" applyAlignment="1">
      <alignment horizontal="center"/>
    </xf>
    <xf numFmtId="1" fontId="0" fillId="6" borderId="24" xfId="0" applyNumberFormat="1" applyFont="1" applyFill="1" applyBorder="1" applyAlignment="1" applyProtection="1">
      <alignment horizontal="center"/>
      <protection/>
    </xf>
    <xf numFmtId="1" fontId="0" fillId="6" borderId="25" xfId="0" applyNumberFormat="1" applyFont="1" applyFill="1" applyBorder="1" applyAlignment="1" applyProtection="1">
      <alignment horizontal="center"/>
      <protection/>
    </xf>
    <xf numFmtId="1" fontId="0" fillId="6" borderId="26" xfId="0" applyNumberFormat="1" applyFont="1" applyFill="1" applyBorder="1" applyAlignment="1" applyProtection="1">
      <alignment horizontal="center"/>
      <protection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0" fillId="3" borderId="15" xfId="0" applyNumberFormat="1" applyFill="1" applyBorder="1" applyAlignment="1">
      <alignment horizontal="center" wrapText="1"/>
    </xf>
    <xf numFmtId="1" fontId="0" fillId="3" borderId="27" xfId="0" applyNumberFormat="1" applyFill="1" applyBorder="1" applyAlignment="1">
      <alignment horizontal="center" wrapText="1"/>
    </xf>
    <xf numFmtId="1" fontId="0" fillId="3" borderId="28" xfId="0" applyNumberForma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1" fontId="0" fillId="3" borderId="30" xfId="0" applyNumberFormat="1" applyFill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1" fontId="0" fillId="0" borderId="32" xfId="0" applyNumberFormat="1" applyFont="1" applyBorder="1" applyAlignment="1">
      <alignment horizontal="center" wrapText="1"/>
    </xf>
    <xf numFmtId="1" fontId="0" fillId="2" borderId="33" xfId="0" applyNumberFormat="1" applyFont="1" applyFill="1" applyBorder="1" applyAlignment="1">
      <alignment horizontal="center" wrapText="1"/>
    </xf>
    <xf numFmtId="1" fontId="0" fillId="2" borderId="34" xfId="0" applyNumberFormat="1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" fontId="0" fillId="6" borderId="32" xfId="0" applyNumberFormat="1" applyFont="1" applyFill="1" applyBorder="1" applyAlignment="1">
      <alignment horizontal="center" wrapText="1"/>
    </xf>
    <xf numFmtId="1" fontId="0" fillId="6" borderId="33" xfId="0" applyNumberFormat="1" applyFont="1" applyFill="1" applyBorder="1" applyAlignment="1">
      <alignment horizontal="center" wrapText="1"/>
    </xf>
    <xf numFmtId="1" fontId="0" fillId="6" borderId="34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1100" y="247650"/>
          <a:ext cx="17430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Centro Elaborazione Dati
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219075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95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3"/>
  <sheetViews>
    <sheetView workbookViewId="0" topLeftCell="C1">
      <selection activeCell="K44" sqref="K44"/>
    </sheetView>
  </sheetViews>
  <sheetFormatPr defaultColWidth="9.140625" defaultRowHeight="12.75"/>
  <cols>
    <col min="1" max="1" width="4.57421875" style="20" customWidth="1"/>
    <col min="2" max="2" width="34.421875" style="20" customWidth="1"/>
    <col min="3" max="3" width="24.57421875" style="20" customWidth="1"/>
    <col min="4" max="4" width="4.7109375" style="20" customWidth="1"/>
    <col min="5" max="5" width="11.8515625" style="36" customWidth="1"/>
    <col min="6" max="6" width="10.28125" style="36" customWidth="1"/>
    <col min="7" max="7" width="8.8515625" style="36" customWidth="1"/>
    <col min="8" max="8" width="6.00390625" style="20" customWidth="1"/>
    <col min="9" max="14" width="10.28125" style="20" customWidth="1"/>
    <col min="15" max="15" width="4.7109375" style="20" customWidth="1"/>
    <col min="16" max="21" width="10.57421875" style="20" customWidth="1"/>
    <col min="22" max="22" width="4.8515625" style="20" customWidth="1"/>
    <col min="23" max="23" width="7.28125" style="20" customWidth="1"/>
    <col min="24" max="24" width="7.7109375" style="20" customWidth="1"/>
    <col min="25" max="25" width="7.00390625" style="20" customWidth="1"/>
    <col min="26" max="31" width="10.421875" style="20" customWidth="1"/>
    <col min="32" max="16384" width="8.8515625" style="20" customWidth="1"/>
  </cols>
  <sheetData>
    <row r="1" ht="12.75"/>
    <row r="2" spans="5:11" ht="12.75">
      <c r="E2" s="27" t="s">
        <v>106</v>
      </c>
      <c r="F2" s="28"/>
      <c r="G2" s="28" t="s">
        <v>109</v>
      </c>
      <c r="H2" s="29" t="s">
        <v>97</v>
      </c>
      <c r="I2" s="30"/>
      <c r="J2" s="30"/>
      <c r="K2" s="30">
        <v>0.6458333333333334</v>
      </c>
    </row>
    <row r="3" spans="2:11" ht="12.75">
      <c r="B3" s="31"/>
      <c r="C3" s="32"/>
      <c r="D3" s="32"/>
      <c r="E3" s="33" t="s">
        <v>108</v>
      </c>
      <c r="F3" s="28"/>
      <c r="G3" s="34" t="s">
        <v>98</v>
      </c>
      <c r="H3" s="29"/>
      <c r="I3" s="29"/>
      <c r="J3" s="29" t="s">
        <v>99</v>
      </c>
      <c r="K3" s="29"/>
    </row>
    <row r="4" spans="2:11" ht="25.5">
      <c r="B4" s="31"/>
      <c r="C4" s="32"/>
      <c r="D4" s="32"/>
      <c r="E4" s="35" t="s">
        <v>119</v>
      </c>
      <c r="F4" s="28"/>
      <c r="G4" s="34" t="s">
        <v>103</v>
      </c>
      <c r="H4" s="29"/>
      <c r="I4" s="29">
        <v>49</v>
      </c>
      <c r="J4" s="51"/>
      <c r="K4" s="52"/>
    </row>
    <row r="5" ht="13.5" thickBot="1"/>
    <row r="6" spans="3:14" ht="13.5" thickBot="1">
      <c r="C6" s="37">
        <f ca="1">NOW()</f>
        <v>39552.81762141204</v>
      </c>
      <c r="I6" s="68" t="str">
        <f>$E$2&amp;" "&amp;$E$3&amp;" del "&amp;$E$4&amp;" "&amp;$G$2&amp;" "&amp;$H$2&amp;" "&amp;TEXT(K2,"h.mm")</f>
        <v>Elezioni Politiche del 13 - 14 Aprile 2008 Camera - Affluenze Lunedì ore 15.30</v>
      </c>
      <c r="J6" s="69"/>
      <c r="K6" s="69"/>
      <c r="L6" s="69"/>
      <c r="M6" s="69"/>
      <c r="N6" s="70"/>
    </row>
    <row r="7" spans="5:14" ht="12.75">
      <c r="E7" s="38" t="s">
        <v>0</v>
      </c>
      <c r="F7" s="39" t="s">
        <v>0</v>
      </c>
      <c r="G7" s="39" t="s">
        <v>0</v>
      </c>
      <c r="I7" s="53" t="s">
        <v>92</v>
      </c>
      <c r="J7" s="40" t="s">
        <v>93</v>
      </c>
      <c r="K7" s="40" t="s">
        <v>92</v>
      </c>
      <c r="L7" s="40" t="s">
        <v>93</v>
      </c>
      <c r="M7" s="40" t="s">
        <v>92</v>
      </c>
      <c r="N7" s="41" t="s">
        <v>93</v>
      </c>
    </row>
    <row r="8" spans="1:14" ht="13.5" thickBot="1">
      <c r="A8" s="42" t="s">
        <v>1</v>
      </c>
      <c r="B8" s="42" t="s">
        <v>2</v>
      </c>
      <c r="C8" s="42" t="s">
        <v>3</v>
      </c>
      <c r="D8" s="42" t="s">
        <v>4</v>
      </c>
      <c r="E8" s="43" t="s">
        <v>5</v>
      </c>
      <c r="F8" s="44" t="s">
        <v>96</v>
      </c>
      <c r="G8" s="44" t="s">
        <v>6</v>
      </c>
      <c r="H8" s="42" t="s">
        <v>1</v>
      </c>
      <c r="I8" s="54" t="s">
        <v>5</v>
      </c>
      <c r="J8" s="45" t="s">
        <v>5</v>
      </c>
      <c r="K8" s="45" t="s">
        <v>96</v>
      </c>
      <c r="L8" s="45" t="s">
        <v>96</v>
      </c>
      <c r="M8" s="45" t="s">
        <v>6</v>
      </c>
      <c r="N8" s="46" t="s">
        <v>6</v>
      </c>
    </row>
    <row r="9" spans="1:14" ht="12.75">
      <c r="A9" s="19" t="s">
        <v>7</v>
      </c>
      <c r="B9" s="19" t="s">
        <v>8</v>
      </c>
      <c r="C9" s="47" t="s">
        <v>9</v>
      </c>
      <c r="D9" s="19">
        <v>3</v>
      </c>
      <c r="E9" s="67">
        <v>366</v>
      </c>
      <c r="F9" s="67">
        <v>453</v>
      </c>
      <c r="G9" s="15">
        <f aca="true" t="shared" si="0" ref="G9:G40">SUM(E9:F9)</f>
        <v>819</v>
      </c>
      <c r="H9" s="19" t="s">
        <v>7</v>
      </c>
      <c r="I9" s="14">
        <v>293</v>
      </c>
      <c r="J9" s="55">
        <f aca="true" t="shared" si="1" ref="J9:J40">(I9/E9)</f>
        <v>0.8005464480874317</v>
      </c>
      <c r="K9" s="14">
        <v>366</v>
      </c>
      <c r="L9" s="55">
        <f aca="true" t="shared" si="2" ref="L9:L40">(K9/F9)</f>
        <v>0.8079470198675497</v>
      </c>
      <c r="M9" s="63">
        <f>SUM(I9+K9)</f>
        <v>659</v>
      </c>
      <c r="N9" s="17">
        <f aca="true" t="shared" si="3" ref="N9:N40">(M9/G9)</f>
        <v>0.8046398046398047</v>
      </c>
    </row>
    <row r="10" spans="1:14" ht="12.75">
      <c r="A10" s="19" t="s">
        <v>11</v>
      </c>
      <c r="B10" s="19" t="s">
        <v>8</v>
      </c>
      <c r="C10" s="47" t="s">
        <v>9</v>
      </c>
      <c r="D10" s="19">
        <v>3</v>
      </c>
      <c r="E10" s="67">
        <v>272</v>
      </c>
      <c r="F10" s="67">
        <v>462</v>
      </c>
      <c r="G10" s="15">
        <f t="shared" si="0"/>
        <v>734</v>
      </c>
      <c r="H10" s="19" t="s">
        <v>11</v>
      </c>
      <c r="I10" s="14">
        <v>212</v>
      </c>
      <c r="J10" s="55">
        <f t="shared" si="1"/>
        <v>0.7794117647058824</v>
      </c>
      <c r="K10" s="14">
        <v>280</v>
      </c>
      <c r="L10" s="55">
        <f t="shared" si="2"/>
        <v>0.6060606060606061</v>
      </c>
      <c r="M10" s="63">
        <f>SUM(I10+K10)</f>
        <v>492</v>
      </c>
      <c r="N10" s="17">
        <f t="shared" si="3"/>
        <v>0.670299727520436</v>
      </c>
    </row>
    <row r="11" spans="1:14" ht="12.75">
      <c r="A11" s="19" t="s">
        <v>12</v>
      </c>
      <c r="B11" s="19" t="s">
        <v>13</v>
      </c>
      <c r="C11" s="19" t="s">
        <v>14</v>
      </c>
      <c r="D11" s="19" t="s">
        <v>15</v>
      </c>
      <c r="E11" s="67">
        <v>297</v>
      </c>
      <c r="F11" s="67">
        <v>348</v>
      </c>
      <c r="G11" s="15">
        <f t="shared" si="0"/>
        <v>645</v>
      </c>
      <c r="H11" s="19" t="s">
        <v>12</v>
      </c>
      <c r="I11" s="14">
        <v>231</v>
      </c>
      <c r="J11" s="55">
        <f t="shared" si="1"/>
        <v>0.7777777777777778</v>
      </c>
      <c r="K11" s="14">
        <v>214</v>
      </c>
      <c r="L11" s="55">
        <f t="shared" si="2"/>
        <v>0.6149425287356322</v>
      </c>
      <c r="M11" s="63">
        <f aca="true" t="shared" si="4" ref="M11:M56">SUM(I11+K11)</f>
        <v>445</v>
      </c>
      <c r="N11" s="17">
        <f t="shared" si="3"/>
        <v>0.689922480620155</v>
      </c>
    </row>
    <row r="12" spans="1:14" ht="12.75">
      <c r="A12" s="19" t="s">
        <v>16</v>
      </c>
      <c r="B12" s="19" t="s">
        <v>17</v>
      </c>
      <c r="C12" s="19" t="s">
        <v>18</v>
      </c>
      <c r="D12" s="19">
        <v>48</v>
      </c>
      <c r="E12" s="67">
        <v>332</v>
      </c>
      <c r="F12" s="67">
        <v>412</v>
      </c>
      <c r="G12" s="15">
        <f t="shared" si="0"/>
        <v>744</v>
      </c>
      <c r="H12" s="19" t="s">
        <v>16</v>
      </c>
      <c r="I12" s="14">
        <v>267</v>
      </c>
      <c r="J12" s="55">
        <f t="shared" si="1"/>
        <v>0.8042168674698795</v>
      </c>
      <c r="K12" s="14">
        <v>323</v>
      </c>
      <c r="L12" s="55">
        <f t="shared" si="2"/>
        <v>0.7839805825242718</v>
      </c>
      <c r="M12" s="63">
        <f t="shared" si="4"/>
        <v>590</v>
      </c>
      <c r="N12" s="17">
        <f t="shared" si="3"/>
        <v>0.793010752688172</v>
      </c>
    </row>
    <row r="13" spans="1:14" ht="12.75">
      <c r="A13" s="19" t="s">
        <v>19</v>
      </c>
      <c r="B13" s="19" t="s">
        <v>17</v>
      </c>
      <c r="C13" s="19" t="s">
        <v>18</v>
      </c>
      <c r="D13" s="19">
        <v>48</v>
      </c>
      <c r="E13" s="67">
        <v>288</v>
      </c>
      <c r="F13" s="67">
        <v>329</v>
      </c>
      <c r="G13" s="15">
        <f t="shared" si="0"/>
        <v>617</v>
      </c>
      <c r="H13" s="19" t="s">
        <v>19</v>
      </c>
      <c r="I13" s="14">
        <v>231</v>
      </c>
      <c r="J13" s="55">
        <f t="shared" si="1"/>
        <v>0.8020833333333334</v>
      </c>
      <c r="K13" s="14">
        <v>253</v>
      </c>
      <c r="L13" s="55">
        <f t="shared" si="2"/>
        <v>0.7689969604863222</v>
      </c>
      <c r="M13" s="63">
        <f t="shared" si="4"/>
        <v>484</v>
      </c>
      <c r="N13" s="17">
        <f t="shared" si="3"/>
        <v>0.7844408427876823</v>
      </c>
    </row>
    <row r="14" spans="1:14" ht="12.75">
      <c r="A14" s="19" t="s">
        <v>20</v>
      </c>
      <c r="B14" s="19" t="s">
        <v>17</v>
      </c>
      <c r="C14" s="19" t="s">
        <v>18</v>
      </c>
      <c r="D14" s="19">
        <v>48</v>
      </c>
      <c r="E14" s="67">
        <v>384</v>
      </c>
      <c r="F14" s="67">
        <v>423</v>
      </c>
      <c r="G14" s="15">
        <f t="shared" si="0"/>
        <v>807</v>
      </c>
      <c r="H14" s="19" t="s">
        <v>20</v>
      </c>
      <c r="I14" s="14">
        <v>317</v>
      </c>
      <c r="J14" s="55">
        <f t="shared" si="1"/>
        <v>0.8255208333333334</v>
      </c>
      <c r="K14" s="14">
        <v>336</v>
      </c>
      <c r="L14" s="55">
        <f t="shared" si="2"/>
        <v>0.7943262411347518</v>
      </c>
      <c r="M14" s="63">
        <f t="shared" si="4"/>
        <v>653</v>
      </c>
      <c r="N14" s="17">
        <f t="shared" si="3"/>
        <v>0.8091697645600991</v>
      </c>
    </row>
    <row r="15" spans="1:14" ht="12.75">
      <c r="A15" s="19" t="s">
        <v>21</v>
      </c>
      <c r="B15" s="19" t="s">
        <v>17</v>
      </c>
      <c r="C15" s="19" t="s">
        <v>18</v>
      </c>
      <c r="D15" s="19">
        <v>48</v>
      </c>
      <c r="E15" s="67">
        <v>330</v>
      </c>
      <c r="F15" s="67">
        <v>408</v>
      </c>
      <c r="G15" s="15">
        <f t="shared" si="0"/>
        <v>738</v>
      </c>
      <c r="H15" s="19" t="s">
        <v>21</v>
      </c>
      <c r="I15" s="14">
        <v>270</v>
      </c>
      <c r="J15" s="55">
        <f t="shared" si="1"/>
        <v>0.8181818181818182</v>
      </c>
      <c r="K15" s="14">
        <v>328</v>
      </c>
      <c r="L15" s="55">
        <f t="shared" si="2"/>
        <v>0.803921568627451</v>
      </c>
      <c r="M15" s="63">
        <f t="shared" si="4"/>
        <v>598</v>
      </c>
      <c r="N15" s="17">
        <f t="shared" si="3"/>
        <v>0.8102981029810298</v>
      </c>
    </row>
    <row r="16" spans="1:14" ht="12.75">
      <c r="A16" s="19" t="s">
        <v>22</v>
      </c>
      <c r="B16" s="19" t="s">
        <v>23</v>
      </c>
      <c r="C16" s="19" t="s">
        <v>24</v>
      </c>
      <c r="D16" s="19">
        <v>4</v>
      </c>
      <c r="E16" s="67">
        <v>343</v>
      </c>
      <c r="F16" s="67">
        <v>366</v>
      </c>
      <c r="G16" s="15">
        <f t="shared" si="0"/>
        <v>709</v>
      </c>
      <c r="H16" s="19" t="s">
        <v>22</v>
      </c>
      <c r="I16" s="14">
        <v>275</v>
      </c>
      <c r="J16" s="55">
        <f t="shared" si="1"/>
        <v>0.8017492711370262</v>
      </c>
      <c r="K16" s="14">
        <v>289</v>
      </c>
      <c r="L16" s="55">
        <f t="shared" si="2"/>
        <v>0.7896174863387978</v>
      </c>
      <c r="M16" s="63">
        <f t="shared" si="4"/>
        <v>564</v>
      </c>
      <c r="N16" s="17">
        <f t="shared" si="3"/>
        <v>0.7954866008462623</v>
      </c>
    </row>
    <row r="17" spans="1:14" ht="12.75">
      <c r="A17" s="19" t="s">
        <v>25</v>
      </c>
      <c r="B17" s="19" t="s">
        <v>26</v>
      </c>
      <c r="C17" s="19" t="s">
        <v>27</v>
      </c>
      <c r="D17" s="19" t="s">
        <v>28</v>
      </c>
      <c r="E17" s="67">
        <v>440</v>
      </c>
      <c r="F17" s="67">
        <v>497</v>
      </c>
      <c r="G17" s="15">
        <f t="shared" si="0"/>
        <v>937</v>
      </c>
      <c r="H17" s="19" t="s">
        <v>25</v>
      </c>
      <c r="I17" s="14">
        <v>358</v>
      </c>
      <c r="J17" s="55">
        <f t="shared" si="1"/>
        <v>0.8136363636363636</v>
      </c>
      <c r="K17" s="14">
        <v>371</v>
      </c>
      <c r="L17" s="55">
        <f t="shared" si="2"/>
        <v>0.7464788732394366</v>
      </c>
      <c r="M17" s="63">
        <f t="shared" si="4"/>
        <v>729</v>
      </c>
      <c r="N17" s="17">
        <f t="shared" si="3"/>
        <v>0.7780149413020278</v>
      </c>
    </row>
    <row r="18" spans="1:14" ht="12.75">
      <c r="A18" s="19" t="s">
        <v>29</v>
      </c>
      <c r="B18" s="19" t="s">
        <v>30</v>
      </c>
      <c r="C18" s="19" t="s">
        <v>31</v>
      </c>
      <c r="D18" s="19">
        <v>17</v>
      </c>
      <c r="E18" s="67">
        <v>409</v>
      </c>
      <c r="F18" s="67">
        <v>464</v>
      </c>
      <c r="G18" s="15">
        <f t="shared" si="0"/>
        <v>873</v>
      </c>
      <c r="H18" s="19" t="s">
        <v>29</v>
      </c>
      <c r="I18" s="14">
        <v>339</v>
      </c>
      <c r="J18" s="55">
        <f t="shared" si="1"/>
        <v>0.8288508557457213</v>
      </c>
      <c r="K18" s="14">
        <v>365</v>
      </c>
      <c r="L18" s="55">
        <f t="shared" si="2"/>
        <v>0.7866379310344828</v>
      </c>
      <c r="M18" s="63">
        <f t="shared" si="4"/>
        <v>704</v>
      </c>
      <c r="N18" s="17">
        <f t="shared" si="3"/>
        <v>0.8064146620847652</v>
      </c>
    </row>
    <row r="19" spans="1:14" ht="12.75">
      <c r="A19" s="19" t="s">
        <v>32</v>
      </c>
      <c r="B19" s="19" t="s">
        <v>30</v>
      </c>
      <c r="C19" s="19" t="s">
        <v>31</v>
      </c>
      <c r="D19" s="19">
        <v>17</v>
      </c>
      <c r="E19" s="67">
        <v>377</v>
      </c>
      <c r="F19" s="67">
        <v>482</v>
      </c>
      <c r="G19" s="15">
        <f t="shared" si="0"/>
        <v>859</v>
      </c>
      <c r="H19" s="19" t="s">
        <v>32</v>
      </c>
      <c r="I19" s="14">
        <v>305</v>
      </c>
      <c r="J19" s="55">
        <f t="shared" si="1"/>
        <v>0.8090185676392573</v>
      </c>
      <c r="K19" s="14">
        <v>370</v>
      </c>
      <c r="L19" s="55">
        <f t="shared" si="2"/>
        <v>0.7676348547717843</v>
      </c>
      <c r="M19" s="63">
        <f t="shared" si="4"/>
        <v>675</v>
      </c>
      <c r="N19" s="17">
        <f t="shared" si="3"/>
        <v>0.7857974388824214</v>
      </c>
    </row>
    <row r="20" spans="1:14" ht="12.75">
      <c r="A20" s="19" t="s">
        <v>33</v>
      </c>
      <c r="B20" s="19" t="s">
        <v>30</v>
      </c>
      <c r="C20" s="19" t="s">
        <v>31</v>
      </c>
      <c r="D20" s="19">
        <v>17</v>
      </c>
      <c r="E20" s="67">
        <v>381</v>
      </c>
      <c r="F20" s="67">
        <v>464</v>
      </c>
      <c r="G20" s="15">
        <f t="shared" si="0"/>
        <v>845</v>
      </c>
      <c r="H20" s="19" t="s">
        <v>33</v>
      </c>
      <c r="I20" s="14">
        <v>298</v>
      </c>
      <c r="J20" s="55">
        <f t="shared" si="1"/>
        <v>0.7821522309711286</v>
      </c>
      <c r="K20" s="14">
        <v>331</v>
      </c>
      <c r="L20" s="55">
        <f t="shared" si="2"/>
        <v>0.7133620689655172</v>
      </c>
      <c r="M20" s="63">
        <f t="shared" si="4"/>
        <v>629</v>
      </c>
      <c r="N20" s="17">
        <f t="shared" si="3"/>
        <v>0.744378698224852</v>
      </c>
    </row>
    <row r="21" spans="1:14" ht="12.75">
      <c r="A21" s="19" t="s">
        <v>34</v>
      </c>
      <c r="B21" s="19" t="s">
        <v>35</v>
      </c>
      <c r="C21" s="19" t="s">
        <v>36</v>
      </c>
      <c r="D21" s="19">
        <v>6</v>
      </c>
      <c r="E21" s="67">
        <v>314</v>
      </c>
      <c r="F21" s="67">
        <v>426</v>
      </c>
      <c r="G21" s="15">
        <f t="shared" si="0"/>
        <v>740</v>
      </c>
      <c r="H21" s="19" t="s">
        <v>34</v>
      </c>
      <c r="I21" s="14">
        <v>244</v>
      </c>
      <c r="J21" s="55">
        <f t="shared" si="1"/>
        <v>0.7770700636942676</v>
      </c>
      <c r="K21" s="14">
        <v>328</v>
      </c>
      <c r="L21" s="55">
        <f t="shared" si="2"/>
        <v>0.7699530516431925</v>
      </c>
      <c r="M21" s="63">
        <f t="shared" si="4"/>
        <v>572</v>
      </c>
      <c r="N21" s="17">
        <f t="shared" si="3"/>
        <v>0.772972972972973</v>
      </c>
    </row>
    <row r="22" spans="1:14" ht="12.75">
      <c r="A22" s="19" t="s">
        <v>37</v>
      </c>
      <c r="B22" s="19" t="s">
        <v>35</v>
      </c>
      <c r="C22" s="19" t="s">
        <v>36</v>
      </c>
      <c r="D22" s="19" t="s">
        <v>38</v>
      </c>
      <c r="E22" s="67">
        <v>357</v>
      </c>
      <c r="F22" s="67">
        <v>437</v>
      </c>
      <c r="G22" s="15">
        <f t="shared" si="0"/>
        <v>794</v>
      </c>
      <c r="H22" s="19" t="s">
        <v>37</v>
      </c>
      <c r="I22" s="14">
        <v>308</v>
      </c>
      <c r="J22" s="55">
        <f t="shared" si="1"/>
        <v>0.8627450980392157</v>
      </c>
      <c r="K22" s="14">
        <v>367</v>
      </c>
      <c r="L22" s="55">
        <f t="shared" si="2"/>
        <v>0.8398169336384439</v>
      </c>
      <c r="M22" s="63">
        <f t="shared" si="4"/>
        <v>675</v>
      </c>
      <c r="N22" s="17">
        <f t="shared" si="3"/>
        <v>0.8501259445843828</v>
      </c>
    </row>
    <row r="23" spans="1:14" ht="12.75">
      <c r="A23" s="19" t="s">
        <v>15</v>
      </c>
      <c r="B23" s="19" t="s">
        <v>35</v>
      </c>
      <c r="C23" s="19" t="s">
        <v>36</v>
      </c>
      <c r="D23" s="19" t="s">
        <v>38</v>
      </c>
      <c r="E23" s="67">
        <v>354</v>
      </c>
      <c r="F23" s="67">
        <v>408</v>
      </c>
      <c r="G23" s="15">
        <f t="shared" si="0"/>
        <v>762</v>
      </c>
      <c r="H23" s="19" t="s">
        <v>15</v>
      </c>
      <c r="I23" s="14">
        <v>292</v>
      </c>
      <c r="J23" s="55">
        <f t="shared" si="1"/>
        <v>0.8248587570621468</v>
      </c>
      <c r="K23" s="14">
        <v>314</v>
      </c>
      <c r="L23" s="55">
        <f t="shared" si="2"/>
        <v>0.7696078431372549</v>
      </c>
      <c r="M23" s="63">
        <f t="shared" si="4"/>
        <v>606</v>
      </c>
      <c r="N23" s="17">
        <f t="shared" si="3"/>
        <v>0.7952755905511811</v>
      </c>
    </row>
    <row r="24" spans="1:14" ht="12.75">
      <c r="A24" s="19" t="s">
        <v>39</v>
      </c>
      <c r="B24" s="19" t="s">
        <v>35</v>
      </c>
      <c r="C24" s="19" t="s">
        <v>36</v>
      </c>
      <c r="D24" s="19">
        <v>5</v>
      </c>
      <c r="E24" s="67">
        <v>324</v>
      </c>
      <c r="F24" s="67">
        <v>411</v>
      </c>
      <c r="G24" s="15">
        <f t="shared" si="0"/>
        <v>735</v>
      </c>
      <c r="H24" s="19" t="s">
        <v>39</v>
      </c>
      <c r="I24" s="14">
        <v>278</v>
      </c>
      <c r="J24" s="55">
        <f t="shared" si="1"/>
        <v>0.8580246913580247</v>
      </c>
      <c r="K24" s="14">
        <v>332</v>
      </c>
      <c r="L24" s="55">
        <f t="shared" si="2"/>
        <v>0.8077858880778589</v>
      </c>
      <c r="M24" s="63">
        <f t="shared" si="4"/>
        <v>610</v>
      </c>
      <c r="N24" s="17">
        <f t="shared" si="3"/>
        <v>0.8299319727891157</v>
      </c>
    </row>
    <row r="25" spans="1:14" ht="12.75">
      <c r="A25" s="19" t="s">
        <v>40</v>
      </c>
      <c r="B25" s="19" t="s">
        <v>35</v>
      </c>
      <c r="C25" s="19" t="s">
        <v>36</v>
      </c>
      <c r="D25" s="19">
        <v>5</v>
      </c>
      <c r="E25" s="67">
        <v>325</v>
      </c>
      <c r="F25" s="67">
        <v>385</v>
      </c>
      <c r="G25" s="15">
        <f t="shared" si="0"/>
        <v>710</v>
      </c>
      <c r="H25" s="19" t="s">
        <v>40</v>
      </c>
      <c r="I25" s="14">
        <v>267</v>
      </c>
      <c r="J25" s="55">
        <f t="shared" si="1"/>
        <v>0.8215384615384616</v>
      </c>
      <c r="K25" s="14">
        <v>324</v>
      </c>
      <c r="L25" s="55">
        <f t="shared" si="2"/>
        <v>0.8415584415584415</v>
      </c>
      <c r="M25" s="63">
        <f t="shared" si="4"/>
        <v>591</v>
      </c>
      <c r="N25" s="17">
        <f t="shared" si="3"/>
        <v>0.8323943661971831</v>
      </c>
    </row>
    <row r="26" spans="1:14" ht="12.75">
      <c r="A26" s="19" t="s">
        <v>41</v>
      </c>
      <c r="B26" s="19" t="s">
        <v>100</v>
      </c>
      <c r="C26" s="19" t="s">
        <v>42</v>
      </c>
      <c r="D26" s="19">
        <v>33</v>
      </c>
      <c r="E26" s="67">
        <v>342</v>
      </c>
      <c r="F26" s="67">
        <v>388</v>
      </c>
      <c r="G26" s="15">
        <f t="shared" si="0"/>
        <v>730</v>
      </c>
      <c r="H26" s="19" t="s">
        <v>41</v>
      </c>
      <c r="I26" s="14">
        <v>275</v>
      </c>
      <c r="J26" s="55">
        <f t="shared" si="1"/>
        <v>0.804093567251462</v>
      </c>
      <c r="K26" s="14">
        <v>312</v>
      </c>
      <c r="L26" s="55">
        <f t="shared" si="2"/>
        <v>0.8041237113402062</v>
      </c>
      <c r="M26" s="63">
        <f t="shared" si="4"/>
        <v>587</v>
      </c>
      <c r="N26" s="17">
        <f t="shared" si="3"/>
        <v>0.8041095890410959</v>
      </c>
    </row>
    <row r="27" spans="1:14" ht="12.75">
      <c r="A27" s="19" t="s">
        <v>43</v>
      </c>
      <c r="B27" s="19" t="s">
        <v>100</v>
      </c>
      <c r="C27" s="19" t="s">
        <v>42</v>
      </c>
      <c r="D27" s="19">
        <v>33</v>
      </c>
      <c r="E27" s="67">
        <v>353</v>
      </c>
      <c r="F27" s="67">
        <v>403</v>
      </c>
      <c r="G27" s="15">
        <f t="shared" si="0"/>
        <v>756</v>
      </c>
      <c r="H27" s="19" t="s">
        <v>43</v>
      </c>
      <c r="I27" s="14">
        <v>291</v>
      </c>
      <c r="J27" s="55">
        <f t="shared" si="1"/>
        <v>0.8243626062322946</v>
      </c>
      <c r="K27" s="14">
        <v>304</v>
      </c>
      <c r="L27" s="55">
        <f t="shared" si="2"/>
        <v>0.7543424317617866</v>
      </c>
      <c r="M27" s="63">
        <f t="shared" si="4"/>
        <v>595</v>
      </c>
      <c r="N27" s="17">
        <f t="shared" si="3"/>
        <v>0.7870370370370371</v>
      </c>
    </row>
    <row r="28" spans="1:14" ht="12.75">
      <c r="A28" s="19" t="s">
        <v>44</v>
      </c>
      <c r="B28" s="19" t="s">
        <v>45</v>
      </c>
      <c r="C28" s="19" t="s">
        <v>46</v>
      </c>
      <c r="D28" s="19"/>
      <c r="E28" s="67">
        <v>404</v>
      </c>
      <c r="F28" s="67">
        <v>456</v>
      </c>
      <c r="G28" s="15">
        <f t="shared" si="0"/>
        <v>860</v>
      </c>
      <c r="H28" s="19" t="s">
        <v>44</v>
      </c>
      <c r="I28" s="14">
        <v>339</v>
      </c>
      <c r="J28" s="55">
        <f t="shared" si="1"/>
        <v>0.8391089108910891</v>
      </c>
      <c r="K28" s="14">
        <v>379</v>
      </c>
      <c r="L28" s="55">
        <f t="shared" si="2"/>
        <v>0.831140350877193</v>
      </c>
      <c r="M28" s="63">
        <f t="shared" si="4"/>
        <v>718</v>
      </c>
      <c r="N28" s="17">
        <f t="shared" si="3"/>
        <v>0.8348837209302326</v>
      </c>
    </row>
    <row r="29" spans="1:14" ht="12.75">
      <c r="A29" s="19" t="s">
        <v>47</v>
      </c>
      <c r="B29" s="19" t="s">
        <v>45</v>
      </c>
      <c r="C29" s="19" t="s">
        <v>46</v>
      </c>
      <c r="D29" s="19"/>
      <c r="E29" s="67">
        <v>430</v>
      </c>
      <c r="F29" s="67">
        <v>465</v>
      </c>
      <c r="G29" s="15">
        <f t="shared" si="0"/>
        <v>895</v>
      </c>
      <c r="H29" s="19" t="s">
        <v>47</v>
      </c>
      <c r="I29" s="14">
        <v>359</v>
      </c>
      <c r="J29" s="55">
        <f t="shared" si="1"/>
        <v>0.8348837209302326</v>
      </c>
      <c r="K29" s="14">
        <v>373</v>
      </c>
      <c r="L29" s="55">
        <f t="shared" si="2"/>
        <v>0.8021505376344086</v>
      </c>
      <c r="M29" s="63">
        <f t="shared" si="4"/>
        <v>732</v>
      </c>
      <c r="N29" s="17">
        <f t="shared" si="3"/>
        <v>0.8178770949720671</v>
      </c>
    </row>
    <row r="30" spans="1:14" ht="12.75">
      <c r="A30" s="19" t="s">
        <v>48</v>
      </c>
      <c r="B30" s="19" t="s">
        <v>45</v>
      </c>
      <c r="C30" s="19" t="s">
        <v>46</v>
      </c>
      <c r="D30" s="19"/>
      <c r="E30" s="67">
        <v>328</v>
      </c>
      <c r="F30" s="67">
        <v>335</v>
      </c>
      <c r="G30" s="15">
        <f t="shared" si="0"/>
        <v>663</v>
      </c>
      <c r="H30" s="19" t="s">
        <v>48</v>
      </c>
      <c r="I30" s="14">
        <v>266</v>
      </c>
      <c r="J30" s="55">
        <f t="shared" si="1"/>
        <v>0.8109756097560976</v>
      </c>
      <c r="K30" s="14">
        <v>263</v>
      </c>
      <c r="L30" s="55">
        <f t="shared" si="2"/>
        <v>0.7850746268656716</v>
      </c>
      <c r="M30" s="63">
        <f t="shared" si="4"/>
        <v>529</v>
      </c>
      <c r="N30" s="17">
        <f t="shared" si="3"/>
        <v>0.7978883861236803</v>
      </c>
    </row>
    <row r="31" spans="1:14" ht="12.75">
      <c r="A31" s="19" t="s">
        <v>49</v>
      </c>
      <c r="B31" s="19" t="s">
        <v>45</v>
      </c>
      <c r="C31" s="19" t="s">
        <v>46</v>
      </c>
      <c r="D31" s="19"/>
      <c r="E31" s="67">
        <v>335</v>
      </c>
      <c r="F31" s="67">
        <v>380</v>
      </c>
      <c r="G31" s="15">
        <f t="shared" si="0"/>
        <v>715</v>
      </c>
      <c r="H31" s="19" t="s">
        <v>49</v>
      </c>
      <c r="I31" s="14">
        <v>288</v>
      </c>
      <c r="J31" s="55">
        <f t="shared" si="1"/>
        <v>0.8597014925373134</v>
      </c>
      <c r="K31" s="14">
        <v>308</v>
      </c>
      <c r="L31" s="55">
        <f t="shared" si="2"/>
        <v>0.8105263157894737</v>
      </c>
      <c r="M31" s="63">
        <f t="shared" si="4"/>
        <v>596</v>
      </c>
      <c r="N31" s="17">
        <f t="shared" si="3"/>
        <v>0.8335664335664336</v>
      </c>
    </row>
    <row r="32" spans="1:14" ht="12.75">
      <c r="A32" s="19" t="s">
        <v>50</v>
      </c>
      <c r="B32" s="19" t="s">
        <v>51</v>
      </c>
      <c r="C32" s="19" t="s">
        <v>52</v>
      </c>
      <c r="D32" s="19"/>
      <c r="E32" s="67">
        <v>444</v>
      </c>
      <c r="F32" s="67">
        <v>503</v>
      </c>
      <c r="G32" s="15">
        <f t="shared" si="0"/>
        <v>947</v>
      </c>
      <c r="H32" s="19" t="s">
        <v>50</v>
      </c>
      <c r="I32" s="14">
        <v>359</v>
      </c>
      <c r="J32" s="55">
        <f t="shared" si="1"/>
        <v>0.8085585585585585</v>
      </c>
      <c r="K32" s="14">
        <v>408</v>
      </c>
      <c r="L32" s="55">
        <f t="shared" si="2"/>
        <v>0.8111332007952287</v>
      </c>
      <c r="M32" s="63">
        <f t="shared" si="4"/>
        <v>767</v>
      </c>
      <c r="N32" s="17">
        <f t="shared" si="3"/>
        <v>0.8099260823653643</v>
      </c>
    </row>
    <row r="33" spans="1:14" ht="12.75">
      <c r="A33" s="19" t="s">
        <v>53</v>
      </c>
      <c r="B33" s="19" t="s">
        <v>51</v>
      </c>
      <c r="C33" s="19" t="s">
        <v>52</v>
      </c>
      <c r="D33" s="19"/>
      <c r="E33" s="67">
        <v>425</v>
      </c>
      <c r="F33" s="67">
        <v>508</v>
      </c>
      <c r="G33" s="15">
        <f t="shared" si="0"/>
        <v>933</v>
      </c>
      <c r="H33" s="19" t="s">
        <v>53</v>
      </c>
      <c r="I33" s="14">
        <v>331</v>
      </c>
      <c r="J33" s="55">
        <f t="shared" si="1"/>
        <v>0.7788235294117647</v>
      </c>
      <c r="K33" s="14">
        <v>385</v>
      </c>
      <c r="L33" s="55">
        <f t="shared" si="2"/>
        <v>0.7578740157480315</v>
      </c>
      <c r="M33" s="63">
        <f t="shared" si="4"/>
        <v>716</v>
      </c>
      <c r="N33" s="17">
        <f t="shared" si="3"/>
        <v>0.767416934619507</v>
      </c>
    </row>
    <row r="34" spans="1:14" ht="12.75">
      <c r="A34" s="19" t="s">
        <v>54</v>
      </c>
      <c r="B34" s="19" t="s">
        <v>51</v>
      </c>
      <c r="C34" s="19" t="s">
        <v>52</v>
      </c>
      <c r="D34" s="19"/>
      <c r="E34" s="67">
        <v>411</v>
      </c>
      <c r="F34" s="67">
        <v>499</v>
      </c>
      <c r="G34" s="15">
        <f t="shared" si="0"/>
        <v>910</v>
      </c>
      <c r="H34" s="19" t="s">
        <v>54</v>
      </c>
      <c r="I34" s="14">
        <v>341</v>
      </c>
      <c r="J34" s="55">
        <f t="shared" si="1"/>
        <v>0.829683698296837</v>
      </c>
      <c r="K34" s="14">
        <v>372</v>
      </c>
      <c r="L34" s="55">
        <f t="shared" si="2"/>
        <v>0.7454909819639278</v>
      </c>
      <c r="M34" s="63">
        <f t="shared" si="4"/>
        <v>713</v>
      </c>
      <c r="N34" s="17">
        <f t="shared" si="3"/>
        <v>0.7835164835164835</v>
      </c>
    </row>
    <row r="35" spans="1:14" ht="12.75">
      <c r="A35" s="19" t="s">
        <v>55</v>
      </c>
      <c r="B35" s="19" t="s">
        <v>104</v>
      </c>
      <c r="C35" s="19" t="s">
        <v>105</v>
      </c>
      <c r="D35" s="19">
        <v>43</v>
      </c>
      <c r="E35" s="67">
        <v>350</v>
      </c>
      <c r="F35" s="67">
        <v>368</v>
      </c>
      <c r="G35" s="15">
        <f t="shared" si="0"/>
        <v>718</v>
      </c>
      <c r="H35" s="19" t="s">
        <v>55</v>
      </c>
      <c r="I35" s="14">
        <v>274</v>
      </c>
      <c r="J35" s="55">
        <f t="shared" si="1"/>
        <v>0.7828571428571428</v>
      </c>
      <c r="K35" s="14">
        <v>284</v>
      </c>
      <c r="L35" s="55">
        <f t="shared" si="2"/>
        <v>0.7717391304347826</v>
      </c>
      <c r="M35" s="63">
        <f t="shared" si="4"/>
        <v>558</v>
      </c>
      <c r="N35" s="17">
        <f t="shared" si="3"/>
        <v>0.7771587743732591</v>
      </c>
    </row>
    <row r="36" spans="1:14" ht="12.75">
      <c r="A36" s="19" t="s">
        <v>56</v>
      </c>
      <c r="B36" s="19" t="s">
        <v>104</v>
      </c>
      <c r="C36" s="19" t="s">
        <v>105</v>
      </c>
      <c r="D36" s="19">
        <v>43</v>
      </c>
      <c r="E36" s="67">
        <v>330</v>
      </c>
      <c r="F36" s="67">
        <v>367</v>
      </c>
      <c r="G36" s="15">
        <f t="shared" si="0"/>
        <v>697</v>
      </c>
      <c r="H36" s="19" t="s">
        <v>56</v>
      </c>
      <c r="I36" s="14">
        <v>251</v>
      </c>
      <c r="J36" s="55">
        <f t="shared" si="1"/>
        <v>0.7606060606060606</v>
      </c>
      <c r="K36" s="14">
        <v>249</v>
      </c>
      <c r="L36" s="55">
        <f t="shared" si="2"/>
        <v>0.6784741144414169</v>
      </c>
      <c r="M36" s="63">
        <f t="shared" si="4"/>
        <v>500</v>
      </c>
      <c r="N36" s="17">
        <f t="shared" si="3"/>
        <v>0.7173601147776184</v>
      </c>
    </row>
    <row r="37" spans="1:14" ht="12.75">
      <c r="A37" s="19" t="s">
        <v>57</v>
      </c>
      <c r="B37" s="19" t="s">
        <v>58</v>
      </c>
      <c r="C37" s="19" t="s">
        <v>59</v>
      </c>
      <c r="D37" s="19" t="s">
        <v>10</v>
      </c>
      <c r="E37" s="67">
        <v>308</v>
      </c>
      <c r="F37" s="67">
        <v>359</v>
      </c>
      <c r="G37" s="15">
        <f t="shared" si="0"/>
        <v>667</v>
      </c>
      <c r="H37" s="19" t="s">
        <v>57</v>
      </c>
      <c r="I37" s="14">
        <v>255</v>
      </c>
      <c r="J37" s="55">
        <f t="shared" si="1"/>
        <v>0.827922077922078</v>
      </c>
      <c r="K37" s="14">
        <v>285</v>
      </c>
      <c r="L37" s="55">
        <f t="shared" si="2"/>
        <v>0.7938718662952646</v>
      </c>
      <c r="M37" s="63">
        <f t="shared" si="4"/>
        <v>540</v>
      </c>
      <c r="N37" s="17">
        <f t="shared" si="3"/>
        <v>0.8095952023988006</v>
      </c>
    </row>
    <row r="38" spans="1:14" ht="12.75">
      <c r="A38" s="19" t="s">
        <v>60</v>
      </c>
      <c r="B38" s="19" t="s">
        <v>58</v>
      </c>
      <c r="C38" s="19" t="s">
        <v>59</v>
      </c>
      <c r="D38" s="19" t="s">
        <v>10</v>
      </c>
      <c r="E38" s="67">
        <v>355</v>
      </c>
      <c r="F38" s="67">
        <v>391</v>
      </c>
      <c r="G38" s="15">
        <f t="shared" si="0"/>
        <v>746</v>
      </c>
      <c r="H38" s="19" t="s">
        <v>60</v>
      </c>
      <c r="I38" s="14">
        <v>292</v>
      </c>
      <c r="J38" s="55">
        <f t="shared" si="1"/>
        <v>0.8225352112676056</v>
      </c>
      <c r="K38" s="14">
        <v>308</v>
      </c>
      <c r="L38" s="55">
        <f t="shared" si="2"/>
        <v>0.7877237851662404</v>
      </c>
      <c r="M38" s="63">
        <f t="shared" si="4"/>
        <v>600</v>
      </c>
      <c r="N38" s="17">
        <f t="shared" si="3"/>
        <v>0.8042895442359249</v>
      </c>
    </row>
    <row r="39" spans="1:14" ht="12.75">
      <c r="A39" s="19" t="s">
        <v>61</v>
      </c>
      <c r="B39" s="19" t="s">
        <v>58</v>
      </c>
      <c r="C39" s="19" t="s">
        <v>59</v>
      </c>
      <c r="D39" s="19" t="s">
        <v>10</v>
      </c>
      <c r="E39" s="67">
        <v>379</v>
      </c>
      <c r="F39" s="67">
        <v>360</v>
      </c>
      <c r="G39" s="15">
        <f t="shared" si="0"/>
        <v>739</v>
      </c>
      <c r="H39" s="19" t="s">
        <v>61</v>
      </c>
      <c r="I39" s="14">
        <v>323</v>
      </c>
      <c r="J39" s="55">
        <f t="shared" si="1"/>
        <v>0.8522427440633246</v>
      </c>
      <c r="K39" s="14">
        <v>288</v>
      </c>
      <c r="L39" s="55">
        <f t="shared" si="2"/>
        <v>0.8</v>
      </c>
      <c r="M39" s="63">
        <f t="shared" si="4"/>
        <v>611</v>
      </c>
      <c r="N39" s="17">
        <f t="shared" si="3"/>
        <v>0.8267929634641408</v>
      </c>
    </row>
    <row r="40" spans="1:14" ht="12.75">
      <c r="A40" s="19" t="s">
        <v>62</v>
      </c>
      <c r="B40" s="19" t="s">
        <v>63</v>
      </c>
      <c r="C40" s="19" t="s">
        <v>64</v>
      </c>
      <c r="D40" s="19"/>
      <c r="E40" s="67">
        <v>304</v>
      </c>
      <c r="F40" s="67">
        <v>347</v>
      </c>
      <c r="G40" s="15">
        <f t="shared" si="0"/>
        <v>651</v>
      </c>
      <c r="H40" s="19" t="s">
        <v>62</v>
      </c>
      <c r="I40" s="14">
        <v>252</v>
      </c>
      <c r="J40" s="55">
        <f t="shared" si="1"/>
        <v>0.8289473684210527</v>
      </c>
      <c r="K40" s="14">
        <v>265</v>
      </c>
      <c r="L40" s="55">
        <f t="shared" si="2"/>
        <v>0.7636887608069164</v>
      </c>
      <c r="M40" s="63">
        <f t="shared" si="4"/>
        <v>517</v>
      </c>
      <c r="N40" s="17">
        <f t="shared" si="3"/>
        <v>0.794162826420891</v>
      </c>
    </row>
    <row r="41" spans="1:14" ht="12.75">
      <c r="A41" s="19" t="s">
        <v>65</v>
      </c>
      <c r="B41" s="19" t="s">
        <v>63</v>
      </c>
      <c r="C41" s="19" t="s">
        <v>64</v>
      </c>
      <c r="D41" s="19"/>
      <c r="E41" s="67">
        <v>360</v>
      </c>
      <c r="F41" s="67">
        <v>422</v>
      </c>
      <c r="G41" s="15">
        <f aca="true" t="shared" si="5" ref="G41:G57">SUM(E41:F41)</f>
        <v>782</v>
      </c>
      <c r="H41" s="19" t="s">
        <v>65</v>
      </c>
      <c r="I41" s="14">
        <v>301</v>
      </c>
      <c r="J41" s="55">
        <f aca="true" t="shared" si="6" ref="J41:J58">(I41/E41)</f>
        <v>0.8361111111111111</v>
      </c>
      <c r="K41" s="14">
        <v>349</v>
      </c>
      <c r="L41" s="55">
        <f aca="true" t="shared" si="7" ref="L41:L58">(K41/F41)</f>
        <v>0.8270142180094787</v>
      </c>
      <c r="M41" s="63">
        <f t="shared" si="4"/>
        <v>650</v>
      </c>
      <c r="N41" s="17">
        <f aca="true" t="shared" si="8" ref="N41:N58">(M41/G41)</f>
        <v>0.8312020460358056</v>
      </c>
    </row>
    <row r="42" spans="1:14" ht="12.75">
      <c r="A42" s="19" t="s">
        <v>66</v>
      </c>
      <c r="B42" s="19" t="s">
        <v>63</v>
      </c>
      <c r="C42" s="19" t="s">
        <v>64</v>
      </c>
      <c r="D42" s="19"/>
      <c r="E42" s="67">
        <v>357</v>
      </c>
      <c r="F42" s="67">
        <v>399</v>
      </c>
      <c r="G42" s="15">
        <f t="shared" si="5"/>
        <v>756</v>
      </c>
      <c r="H42" s="19" t="s">
        <v>66</v>
      </c>
      <c r="I42" s="14">
        <v>282</v>
      </c>
      <c r="J42" s="55">
        <f t="shared" si="6"/>
        <v>0.7899159663865546</v>
      </c>
      <c r="K42" s="14">
        <v>312</v>
      </c>
      <c r="L42" s="55">
        <f t="shared" si="7"/>
        <v>0.7819548872180451</v>
      </c>
      <c r="M42" s="63">
        <f t="shared" si="4"/>
        <v>594</v>
      </c>
      <c r="N42" s="17">
        <f t="shared" si="8"/>
        <v>0.7857142857142857</v>
      </c>
    </row>
    <row r="43" spans="1:14" ht="12.75">
      <c r="A43" s="19" t="s">
        <v>67</v>
      </c>
      <c r="B43" s="19" t="s">
        <v>101</v>
      </c>
      <c r="C43" s="19" t="s">
        <v>102</v>
      </c>
      <c r="D43" s="19">
        <v>21</v>
      </c>
      <c r="E43" s="67">
        <v>0</v>
      </c>
      <c r="F43" s="67">
        <v>0</v>
      </c>
      <c r="G43" s="15">
        <f t="shared" si="5"/>
        <v>0</v>
      </c>
      <c r="H43" s="19" t="s">
        <v>67</v>
      </c>
      <c r="I43" s="14">
        <v>36</v>
      </c>
      <c r="J43" s="55" t="e">
        <f t="shared" si="6"/>
        <v>#DIV/0!</v>
      </c>
      <c r="K43" s="14">
        <v>43</v>
      </c>
      <c r="L43" s="55" t="e">
        <f t="shared" si="7"/>
        <v>#DIV/0!</v>
      </c>
      <c r="M43" s="63">
        <f t="shared" si="4"/>
        <v>79</v>
      </c>
      <c r="N43" s="17" t="e">
        <f t="shared" si="8"/>
        <v>#DIV/0!</v>
      </c>
    </row>
    <row r="44" spans="1:14" ht="12.75">
      <c r="A44" s="19" t="s">
        <v>68</v>
      </c>
      <c r="B44" s="19" t="s">
        <v>69</v>
      </c>
      <c r="C44" s="19" t="s">
        <v>70</v>
      </c>
      <c r="D44" s="19" t="s">
        <v>71</v>
      </c>
      <c r="E44" s="67">
        <v>569</v>
      </c>
      <c r="F44" s="67">
        <v>522</v>
      </c>
      <c r="G44" s="15">
        <f t="shared" si="5"/>
        <v>1091</v>
      </c>
      <c r="H44" s="19" t="s">
        <v>68</v>
      </c>
      <c r="I44" s="14">
        <v>467</v>
      </c>
      <c r="J44" s="55">
        <f t="shared" si="6"/>
        <v>0.820738137082601</v>
      </c>
      <c r="K44" s="14">
        <v>437</v>
      </c>
      <c r="L44" s="55">
        <f t="shared" si="7"/>
        <v>0.8371647509578544</v>
      </c>
      <c r="M44" s="63">
        <f t="shared" si="4"/>
        <v>904</v>
      </c>
      <c r="N44" s="17">
        <f t="shared" si="8"/>
        <v>0.8285976168652612</v>
      </c>
    </row>
    <row r="45" spans="1:14" ht="12.75">
      <c r="A45" s="19" t="s">
        <v>72</v>
      </c>
      <c r="B45" s="19" t="s">
        <v>69</v>
      </c>
      <c r="C45" s="19" t="s">
        <v>70</v>
      </c>
      <c r="D45" s="19" t="s">
        <v>71</v>
      </c>
      <c r="E45" s="67">
        <v>398</v>
      </c>
      <c r="F45" s="67">
        <v>468</v>
      </c>
      <c r="G45" s="15">
        <f t="shared" si="5"/>
        <v>866</v>
      </c>
      <c r="H45" s="19" t="s">
        <v>72</v>
      </c>
      <c r="I45" s="14">
        <v>344</v>
      </c>
      <c r="J45" s="55">
        <f t="shared" si="6"/>
        <v>0.864321608040201</v>
      </c>
      <c r="K45" s="14">
        <v>381</v>
      </c>
      <c r="L45" s="55">
        <f t="shared" si="7"/>
        <v>0.8141025641025641</v>
      </c>
      <c r="M45" s="63">
        <f t="shared" si="4"/>
        <v>725</v>
      </c>
      <c r="N45" s="17">
        <f t="shared" si="8"/>
        <v>0.8371824480369515</v>
      </c>
    </row>
    <row r="46" spans="1:14" ht="12.75">
      <c r="A46" s="19" t="s">
        <v>73</v>
      </c>
      <c r="B46" s="19" t="s">
        <v>69</v>
      </c>
      <c r="C46" s="19" t="s">
        <v>70</v>
      </c>
      <c r="D46" s="19" t="s">
        <v>71</v>
      </c>
      <c r="E46" s="67">
        <v>376</v>
      </c>
      <c r="F46" s="67">
        <v>434</v>
      </c>
      <c r="G46" s="15">
        <f t="shared" si="5"/>
        <v>810</v>
      </c>
      <c r="H46" s="19" t="s">
        <v>73</v>
      </c>
      <c r="I46" s="14">
        <v>313</v>
      </c>
      <c r="J46" s="55">
        <f t="shared" si="6"/>
        <v>0.8324468085106383</v>
      </c>
      <c r="K46" s="14">
        <v>338</v>
      </c>
      <c r="L46" s="55">
        <f t="shared" si="7"/>
        <v>0.7788018433179723</v>
      </c>
      <c r="M46" s="63">
        <f t="shared" si="4"/>
        <v>651</v>
      </c>
      <c r="N46" s="17">
        <f t="shared" si="8"/>
        <v>0.8037037037037037</v>
      </c>
    </row>
    <row r="47" spans="1:14" ht="12.75">
      <c r="A47" s="19" t="s">
        <v>74</v>
      </c>
      <c r="B47" s="19" t="s">
        <v>69</v>
      </c>
      <c r="C47" s="19" t="s">
        <v>70</v>
      </c>
      <c r="D47" s="19" t="s">
        <v>71</v>
      </c>
      <c r="E47" s="67">
        <v>335</v>
      </c>
      <c r="F47" s="67">
        <v>349</v>
      </c>
      <c r="G47" s="15">
        <f t="shared" si="5"/>
        <v>684</v>
      </c>
      <c r="H47" s="19" t="s">
        <v>74</v>
      </c>
      <c r="I47" s="14">
        <v>252</v>
      </c>
      <c r="J47" s="55">
        <f t="shared" si="6"/>
        <v>0.7522388059701492</v>
      </c>
      <c r="K47" s="14">
        <v>259</v>
      </c>
      <c r="L47" s="55">
        <f t="shared" si="7"/>
        <v>0.7421203438395415</v>
      </c>
      <c r="M47" s="63">
        <f t="shared" si="4"/>
        <v>511</v>
      </c>
      <c r="N47" s="17">
        <f t="shared" si="8"/>
        <v>0.7470760233918129</v>
      </c>
    </row>
    <row r="48" spans="1:14" ht="12.75">
      <c r="A48" s="19" t="s">
        <v>75</v>
      </c>
      <c r="B48" s="19" t="s">
        <v>76</v>
      </c>
      <c r="C48" s="19" t="s">
        <v>77</v>
      </c>
      <c r="D48" s="19" t="s">
        <v>10</v>
      </c>
      <c r="E48" s="67">
        <v>359</v>
      </c>
      <c r="F48" s="67">
        <v>381</v>
      </c>
      <c r="G48" s="15">
        <f t="shared" si="5"/>
        <v>740</v>
      </c>
      <c r="H48" s="19" t="s">
        <v>75</v>
      </c>
      <c r="I48" s="14">
        <v>339</v>
      </c>
      <c r="J48" s="55">
        <f t="shared" si="6"/>
        <v>0.9442896935933147</v>
      </c>
      <c r="K48" s="14">
        <v>310</v>
      </c>
      <c r="L48" s="55">
        <f t="shared" si="7"/>
        <v>0.8136482939632546</v>
      </c>
      <c r="M48" s="63">
        <f t="shared" si="4"/>
        <v>649</v>
      </c>
      <c r="N48" s="17">
        <f t="shared" si="8"/>
        <v>0.8770270270270271</v>
      </c>
    </row>
    <row r="49" spans="1:14" ht="12.75">
      <c r="A49" s="19" t="s">
        <v>78</v>
      </c>
      <c r="B49" s="19" t="s">
        <v>76</v>
      </c>
      <c r="C49" s="19" t="s">
        <v>77</v>
      </c>
      <c r="D49" s="19" t="s">
        <v>10</v>
      </c>
      <c r="E49" s="67">
        <v>341</v>
      </c>
      <c r="F49" s="67">
        <v>368</v>
      </c>
      <c r="G49" s="15">
        <f t="shared" si="5"/>
        <v>709</v>
      </c>
      <c r="H49" s="19" t="s">
        <v>78</v>
      </c>
      <c r="I49" s="14">
        <v>326</v>
      </c>
      <c r="J49" s="55">
        <f t="shared" si="6"/>
        <v>0.9560117302052786</v>
      </c>
      <c r="K49" s="14">
        <v>304</v>
      </c>
      <c r="L49" s="55">
        <f t="shared" si="7"/>
        <v>0.8260869565217391</v>
      </c>
      <c r="M49" s="63">
        <f t="shared" si="4"/>
        <v>630</v>
      </c>
      <c r="N49" s="17">
        <f t="shared" si="8"/>
        <v>0.8885754583921015</v>
      </c>
    </row>
    <row r="50" spans="1:14" ht="12.75">
      <c r="A50" s="19" t="s">
        <v>79</v>
      </c>
      <c r="B50" s="19" t="s">
        <v>76</v>
      </c>
      <c r="C50" s="19" t="s">
        <v>77</v>
      </c>
      <c r="D50" s="19" t="s">
        <v>10</v>
      </c>
      <c r="E50" s="67">
        <v>315</v>
      </c>
      <c r="F50" s="67">
        <v>344</v>
      </c>
      <c r="G50" s="15">
        <f t="shared" si="5"/>
        <v>659</v>
      </c>
      <c r="H50" s="19" t="s">
        <v>79</v>
      </c>
      <c r="I50" s="14">
        <v>283</v>
      </c>
      <c r="J50" s="55">
        <f t="shared" si="6"/>
        <v>0.8984126984126984</v>
      </c>
      <c r="K50" s="14">
        <v>286</v>
      </c>
      <c r="L50" s="55">
        <f t="shared" si="7"/>
        <v>0.8313953488372093</v>
      </c>
      <c r="M50" s="63">
        <f t="shared" si="4"/>
        <v>569</v>
      </c>
      <c r="N50" s="17">
        <f t="shared" si="8"/>
        <v>0.8634294385432474</v>
      </c>
    </row>
    <row r="51" spans="1:14" ht="12.75">
      <c r="A51" s="19" t="s">
        <v>80</v>
      </c>
      <c r="B51" s="19" t="s">
        <v>81</v>
      </c>
      <c r="C51" s="19" t="s">
        <v>24</v>
      </c>
      <c r="D51" s="19" t="s">
        <v>82</v>
      </c>
      <c r="E51" s="67">
        <v>315</v>
      </c>
      <c r="F51" s="67">
        <v>346</v>
      </c>
      <c r="G51" s="15">
        <f t="shared" si="5"/>
        <v>661</v>
      </c>
      <c r="H51" s="19" t="s">
        <v>80</v>
      </c>
      <c r="I51" s="14">
        <v>252</v>
      </c>
      <c r="J51" s="55">
        <f t="shared" si="6"/>
        <v>0.8</v>
      </c>
      <c r="K51" s="14">
        <v>268</v>
      </c>
      <c r="L51" s="55">
        <f t="shared" si="7"/>
        <v>0.7745664739884393</v>
      </c>
      <c r="M51" s="63">
        <f t="shared" si="4"/>
        <v>520</v>
      </c>
      <c r="N51" s="17">
        <f t="shared" si="8"/>
        <v>0.7866868381240545</v>
      </c>
    </row>
    <row r="52" spans="1:14" ht="12.75">
      <c r="A52" s="19" t="s">
        <v>83</v>
      </c>
      <c r="B52" s="19" t="s">
        <v>81</v>
      </c>
      <c r="C52" s="19" t="s">
        <v>24</v>
      </c>
      <c r="D52" s="19" t="s">
        <v>82</v>
      </c>
      <c r="E52" s="67">
        <v>322</v>
      </c>
      <c r="F52" s="67">
        <v>388</v>
      </c>
      <c r="G52" s="15">
        <f t="shared" si="5"/>
        <v>710</v>
      </c>
      <c r="H52" s="19" t="s">
        <v>83</v>
      </c>
      <c r="I52" s="14">
        <v>249</v>
      </c>
      <c r="J52" s="55">
        <f t="shared" si="6"/>
        <v>0.7732919254658385</v>
      </c>
      <c r="K52" s="14">
        <v>304</v>
      </c>
      <c r="L52" s="55">
        <f t="shared" si="7"/>
        <v>0.7835051546391752</v>
      </c>
      <c r="M52" s="63">
        <f t="shared" si="4"/>
        <v>553</v>
      </c>
      <c r="N52" s="17">
        <f t="shared" si="8"/>
        <v>0.7788732394366197</v>
      </c>
    </row>
    <row r="53" spans="1:14" ht="12.75">
      <c r="A53" s="19" t="s">
        <v>84</v>
      </c>
      <c r="B53" s="19" t="s">
        <v>85</v>
      </c>
      <c r="C53" s="19" t="s">
        <v>86</v>
      </c>
      <c r="D53" s="19"/>
      <c r="E53" s="67">
        <v>383</v>
      </c>
      <c r="F53" s="67">
        <v>433</v>
      </c>
      <c r="G53" s="15">
        <f t="shared" si="5"/>
        <v>816</v>
      </c>
      <c r="H53" s="19" t="s">
        <v>84</v>
      </c>
      <c r="I53" s="14">
        <v>323</v>
      </c>
      <c r="J53" s="55">
        <f t="shared" si="6"/>
        <v>0.8433420365535248</v>
      </c>
      <c r="K53" s="14">
        <v>356</v>
      </c>
      <c r="L53" s="55">
        <f t="shared" si="7"/>
        <v>0.8221709006928406</v>
      </c>
      <c r="M53" s="63">
        <f t="shared" si="4"/>
        <v>679</v>
      </c>
      <c r="N53" s="17">
        <f t="shared" si="8"/>
        <v>0.8321078431372549</v>
      </c>
    </row>
    <row r="54" spans="1:14" ht="12.75">
      <c r="A54" s="19" t="s">
        <v>87</v>
      </c>
      <c r="B54" s="19" t="s">
        <v>85</v>
      </c>
      <c r="C54" s="19" t="s">
        <v>86</v>
      </c>
      <c r="D54" s="19"/>
      <c r="E54" s="67">
        <v>367</v>
      </c>
      <c r="F54" s="67">
        <v>456</v>
      </c>
      <c r="G54" s="15">
        <f t="shared" si="5"/>
        <v>823</v>
      </c>
      <c r="H54" s="19" t="s">
        <v>87</v>
      </c>
      <c r="I54" s="14">
        <v>300</v>
      </c>
      <c r="J54" s="55">
        <f t="shared" si="6"/>
        <v>0.8174386920980926</v>
      </c>
      <c r="K54" s="14">
        <v>374</v>
      </c>
      <c r="L54" s="55">
        <f t="shared" si="7"/>
        <v>0.8201754385964912</v>
      </c>
      <c r="M54" s="63">
        <f t="shared" si="4"/>
        <v>674</v>
      </c>
      <c r="N54" s="17">
        <f t="shared" si="8"/>
        <v>0.818955042527339</v>
      </c>
    </row>
    <row r="55" spans="1:14" ht="12.75">
      <c r="A55" s="19" t="s">
        <v>88</v>
      </c>
      <c r="B55" s="19" t="s">
        <v>85</v>
      </c>
      <c r="C55" s="19" t="s">
        <v>86</v>
      </c>
      <c r="D55" s="19"/>
      <c r="E55" s="67">
        <v>488</v>
      </c>
      <c r="F55" s="67">
        <v>513</v>
      </c>
      <c r="G55" s="15">
        <f t="shared" si="5"/>
        <v>1001</v>
      </c>
      <c r="H55" s="19" t="s">
        <v>88</v>
      </c>
      <c r="I55" s="14">
        <v>418</v>
      </c>
      <c r="J55" s="55">
        <f t="shared" si="6"/>
        <v>0.8565573770491803</v>
      </c>
      <c r="K55" s="14">
        <v>434</v>
      </c>
      <c r="L55" s="55">
        <f t="shared" si="7"/>
        <v>0.8460038986354775</v>
      </c>
      <c r="M55" s="63">
        <f t="shared" si="4"/>
        <v>852</v>
      </c>
      <c r="N55" s="17">
        <f t="shared" si="8"/>
        <v>0.8511488511488512</v>
      </c>
    </row>
    <row r="56" spans="1:14" ht="12.75">
      <c r="A56" s="19" t="s">
        <v>89</v>
      </c>
      <c r="B56" s="19" t="s">
        <v>85</v>
      </c>
      <c r="C56" s="19" t="s">
        <v>86</v>
      </c>
      <c r="D56" s="19"/>
      <c r="E56" s="67">
        <v>338</v>
      </c>
      <c r="F56" s="67">
        <v>425</v>
      </c>
      <c r="G56" s="15">
        <f t="shared" si="5"/>
        <v>763</v>
      </c>
      <c r="H56" s="19" t="s">
        <v>89</v>
      </c>
      <c r="I56" s="14">
        <v>259</v>
      </c>
      <c r="J56" s="55">
        <f t="shared" si="6"/>
        <v>0.7662721893491125</v>
      </c>
      <c r="K56" s="14">
        <v>325</v>
      </c>
      <c r="L56" s="55">
        <f t="shared" si="7"/>
        <v>0.7647058823529411</v>
      </c>
      <c r="M56" s="63">
        <f t="shared" si="4"/>
        <v>584</v>
      </c>
      <c r="N56" s="17">
        <f t="shared" si="8"/>
        <v>0.765399737876802</v>
      </c>
    </row>
    <row r="57" spans="1:14" ht="13.5" thickBot="1">
      <c r="A57" s="19" t="s">
        <v>90</v>
      </c>
      <c r="B57" s="19" t="s">
        <v>85</v>
      </c>
      <c r="C57" s="19" t="s">
        <v>86</v>
      </c>
      <c r="D57" s="19"/>
      <c r="E57" s="67">
        <v>471</v>
      </c>
      <c r="F57" s="67">
        <v>530</v>
      </c>
      <c r="G57" s="15">
        <f t="shared" si="5"/>
        <v>1001</v>
      </c>
      <c r="H57" s="19">
        <v>49</v>
      </c>
      <c r="I57" s="14">
        <v>394</v>
      </c>
      <c r="J57" s="55">
        <f t="shared" si="6"/>
        <v>0.8365180467091295</v>
      </c>
      <c r="K57" s="14">
        <v>440</v>
      </c>
      <c r="L57" s="55">
        <f t="shared" si="7"/>
        <v>0.8301886792452831</v>
      </c>
      <c r="M57" s="63">
        <f>SUM(I57+K57)</f>
        <v>834</v>
      </c>
      <c r="N57" s="17">
        <f t="shared" si="8"/>
        <v>0.8331668331668332</v>
      </c>
    </row>
    <row r="58" spans="1:14" ht="13.5" thickBot="1">
      <c r="A58" s="19"/>
      <c r="B58" s="19"/>
      <c r="C58" s="48" t="s">
        <v>91</v>
      </c>
      <c r="D58" s="19"/>
      <c r="E58" s="16">
        <f>SUM(E9:E57)</f>
        <v>17485</v>
      </c>
      <c r="F58" s="16">
        <f>SUM(F9:F57)</f>
        <v>20082</v>
      </c>
      <c r="G58" s="16">
        <f>SUM(G9:G57)</f>
        <v>37567</v>
      </c>
      <c r="I58" s="56">
        <f>SUM(I9:I57)</f>
        <v>14419</v>
      </c>
      <c r="J58" s="57">
        <f t="shared" si="6"/>
        <v>0.8246496997426366</v>
      </c>
      <c r="K58" s="58">
        <f>SUM(K9:K57)</f>
        <v>15794</v>
      </c>
      <c r="L58" s="57">
        <f t="shared" si="7"/>
        <v>0.7864754506523255</v>
      </c>
      <c r="M58" s="24">
        <f>SUM(M9:M57)</f>
        <v>30213</v>
      </c>
      <c r="N58" s="18">
        <f t="shared" si="8"/>
        <v>0.8042430856869061</v>
      </c>
    </row>
    <row r="59" ht="12.75">
      <c r="H59" s="19"/>
    </row>
    <row r="60" spans="12:14" ht="12.75">
      <c r="L60" s="21" t="str">
        <f>$G$4</f>
        <v>Sezioni scrutinate</v>
      </c>
      <c r="M60" s="21"/>
      <c r="N60" s="22">
        <f>COUNTIF($M$9:$M$57,"&lt;&gt;0")</f>
        <v>49</v>
      </c>
    </row>
    <row r="61" spans="12:14" ht="12.75">
      <c r="L61" s="21" t="s">
        <v>107</v>
      </c>
      <c r="M61" s="21"/>
      <c r="N61" s="23">
        <f>$I$4</f>
        <v>49</v>
      </c>
    </row>
    <row r="63" spans="22:25" ht="12.75">
      <c r="V63" s="49"/>
      <c r="W63" s="49"/>
      <c r="X63" s="49"/>
      <c r="Y63" s="49"/>
    </row>
  </sheetData>
  <sheetProtection password="CC1A" sheet="1" objects="1" scenarios="1"/>
  <mergeCells count="1">
    <mergeCell ref="I6:N6"/>
  </mergeCells>
  <printOptions gridLines="1" horizontalCentered="1" verticalCentered="1"/>
  <pageMargins left="0.7874015748031497" right="0.7874015748031497" top="0.984251968503937" bottom="0.6299212598425197" header="0.5118110236220472" footer="0.5118110236220472"/>
  <pageSetup fitToHeight="1" fitToWidth="1" horizontalDpi="600" verticalDpi="600" orientation="portrait" paperSize="9" scale="86" r:id="rId2"/>
  <headerFooter alignWithMargins="0">
    <oddHeader>&amp;LComune di Vercelli&amp;RCentro Elaborazione Dati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1"/>
  <sheetViews>
    <sheetView tabSelected="1" workbookViewId="0" topLeftCell="A1">
      <selection activeCell="H8" sqref="H8"/>
    </sheetView>
  </sheetViews>
  <sheetFormatPr defaultColWidth="9.140625" defaultRowHeight="12.75"/>
  <cols>
    <col min="2" max="5" width="11.00390625" style="0" customWidth="1"/>
    <col min="6" max="6" width="12.421875" style="0" customWidth="1"/>
    <col min="7" max="8" width="11.00390625" style="0" customWidth="1"/>
  </cols>
  <sheetData>
    <row r="1" ht="13.5" thickBot="1"/>
    <row r="2" spans="2:6" ht="12.75">
      <c r="B2" s="1"/>
      <c r="C2" s="2"/>
      <c r="D2" s="2"/>
      <c r="E2" s="2"/>
      <c r="F2" s="3"/>
    </row>
    <row r="3" spans="2:6" ht="15" customHeight="1">
      <c r="B3" s="71" t="str">
        <f>'Affl. Politiche 2008 - Camera'!$G$3&amp;" "&amp;'Affl. Politiche 2008 - Camera'!$J$3</f>
        <v>Centro Elaborazione Dati Comune di Vercelli</v>
      </c>
      <c r="C3" s="72"/>
      <c r="D3" s="72"/>
      <c r="E3" s="72"/>
      <c r="F3" s="73"/>
    </row>
    <row r="4" spans="2:6" ht="12.75">
      <c r="B4" s="74" t="s">
        <v>94</v>
      </c>
      <c r="C4" s="75"/>
      <c r="D4" s="75"/>
      <c r="E4" s="75"/>
      <c r="F4" s="76"/>
    </row>
    <row r="5" spans="2:6" ht="12.75">
      <c r="B5" s="6"/>
      <c r="C5" s="4"/>
      <c r="D5" s="4"/>
      <c r="E5" s="4"/>
      <c r="F5" s="5"/>
    </row>
    <row r="6" spans="2:6" ht="12.75">
      <c r="B6" s="89" t="s">
        <v>95</v>
      </c>
      <c r="C6" s="90"/>
      <c r="D6" s="90"/>
      <c r="E6" s="90"/>
      <c r="F6" s="91"/>
    </row>
    <row r="7" spans="2:6" ht="15" customHeight="1">
      <c r="B7" s="64"/>
      <c r="C7" s="77" t="str">
        <f>'Affl. Politiche 2008 - Camera'!$I$6</f>
        <v>Elezioni Politiche del 13 - 14 Aprile 2008 Camera - Affluenze Lunedì ore 15.30</v>
      </c>
      <c r="D7" s="78"/>
      <c r="E7" s="78"/>
      <c r="F7" s="65"/>
    </row>
    <row r="8" spans="2:6" ht="15" customHeight="1">
      <c r="B8" s="6"/>
      <c r="C8" s="78"/>
      <c r="D8" s="78"/>
      <c r="E8" s="78"/>
      <c r="F8" s="5"/>
    </row>
    <row r="9" spans="2:6" ht="24" customHeight="1">
      <c r="B9" s="6"/>
      <c r="C9" s="4" t="str">
        <f>'Affl. Politiche 2008 - Camera'!L60</f>
        <v>Sezioni scrutinate</v>
      </c>
      <c r="D9" s="4"/>
      <c r="E9" s="50">
        <f>'Affl. Politiche 2008 - Camera'!N60</f>
        <v>49</v>
      </c>
      <c r="F9" s="5"/>
    </row>
    <row r="10" spans="2:6" ht="15.75" customHeight="1">
      <c r="B10" s="6"/>
      <c r="C10" s="59" t="str">
        <f>'Affl. Politiche 2008 - Camera'!L61</f>
        <v>su </v>
      </c>
      <c r="D10" s="4"/>
      <c r="E10" s="13">
        <f>'Affl. Politiche 2008 - Camera'!N61</f>
        <v>49</v>
      </c>
      <c r="F10" s="5"/>
    </row>
    <row r="11" spans="2:6" ht="13.5" thickBot="1">
      <c r="B11" s="6"/>
      <c r="C11" s="4"/>
      <c r="D11" s="4"/>
      <c r="E11" s="4"/>
      <c r="F11" s="5"/>
    </row>
    <row r="12" spans="2:6" ht="12.75">
      <c r="B12" s="6"/>
      <c r="C12" s="79" t="s">
        <v>110</v>
      </c>
      <c r="D12" s="81" t="s">
        <v>114</v>
      </c>
      <c r="E12" s="83" t="s">
        <v>111</v>
      </c>
      <c r="F12" s="5"/>
    </row>
    <row r="13" spans="2:6" ht="12.75">
      <c r="B13" s="6"/>
      <c r="C13" s="80"/>
      <c r="D13" s="82"/>
      <c r="E13" s="84"/>
      <c r="F13" s="5"/>
    </row>
    <row r="14" spans="2:6" ht="18" customHeight="1">
      <c r="B14" s="6"/>
      <c r="C14" s="7">
        <f>'Affl. Politiche 2008 - Camera'!E58</f>
        <v>17485</v>
      </c>
      <c r="D14" s="8">
        <f>'Affl. Politiche 2008 - Camera'!F58</f>
        <v>20082</v>
      </c>
      <c r="E14" s="9">
        <f>'Affl. Politiche 2008 - Camera'!G58</f>
        <v>37567</v>
      </c>
      <c r="F14" s="5"/>
    </row>
    <row r="15" spans="2:6" ht="12.75">
      <c r="B15" s="6"/>
      <c r="C15" s="94" t="s">
        <v>118</v>
      </c>
      <c r="D15" s="93" t="s">
        <v>115</v>
      </c>
      <c r="E15" s="92" t="s">
        <v>112</v>
      </c>
      <c r="F15" s="5"/>
    </row>
    <row r="16" spans="2:6" ht="12.75">
      <c r="B16" s="6"/>
      <c r="C16" s="88"/>
      <c r="D16" s="82"/>
      <c r="E16" s="84"/>
      <c r="F16" s="5"/>
    </row>
    <row r="17" spans="2:6" ht="18" customHeight="1">
      <c r="B17" s="6"/>
      <c r="C17" s="61">
        <f>'Affl. Politiche 2008 - Camera'!$I$58</f>
        <v>14419</v>
      </c>
      <c r="D17" s="62">
        <f>'Affl. Politiche 2008 - Camera'!$K$58</f>
        <v>15794</v>
      </c>
      <c r="E17" s="25">
        <f>'Affl. Politiche 2008 - Camera'!$M$58</f>
        <v>30213</v>
      </c>
      <c r="F17" s="5"/>
    </row>
    <row r="18" spans="2:6" ht="12.75">
      <c r="B18" s="6"/>
      <c r="C18" s="87" t="s">
        <v>117</v>
      </c>
      <c r="D18" s="86" t="s">
        <v>116</v>
      </c>
      <c r="E18" s="85" t="s">
        <v>113</v>
      </c>
      <c r="F18" s="5"/>
    </row>
    <row r="19" spans="2:6" ht="12.75">
      <c r="B19" s="6"/>
      <c r="C19" s="88"/>
      <c r="D19" s="82"/>
      <c r="E19" s="84"/>
      <c r="F19" s="5"/>
    </row>
    <row r="20" spans="2:6" ht="18" customHeight="1" thickBot="1">
      <c r="B20" s="6"/>
      <c r="C20" s="66">
        <f>'Affl. Politiche 2008 - Camera'!$J$58</f>
        <v>0.8246496997426366</v>
      </c>
      <c r="D20" s="60">
        <f>'Affl. Politiche 2008 - Camera'!$L$58</f>
        <v>0.7864754506523255</v>
      </c>
      <c r="E20" s="26">
        <f>'Affl. Politiche 2008 - Camera'!$N$58</f>
        <v>0.8042430856869061</v>
      </c>
      <c r="F20" s="5"/>
    </row>
    <row r="21" spans="2:6" ht="13.5" thickBot="1">
      <c r="B21" s="10"/>
      <c r="C21" s="11"/>
      <c r="D21" s="11"/>
      <c r="E21" s="11"/>
      <c r="F21" s="12"/>
    </row>
    <row r="25" ht="15" customHeight="1"/>
    <row r="29" ht="15" customHeight="1"/>
    <row r="47" ht="15" customHeight="1"/>
    <row r="51" ht="15" customHeight="1"/>
  </sheetData>
  <sheetProtection password="CC1A" sheet="1" objects="1" scenarios="1"/>
  <mergeCells count="13">
    <mergeCell ref="E18:E19"/>
    <mergeCell ref="D18:D19"/>
    <mergeCell ref="C18:C19"/>
    <mergeCell ref="B6:F6"/>
    <mergeCell ref="E15:E16"/>
    <mergeCell ref="D15:D16"/>
    <mergeCell ref="C15:C16"/>
    <mergeCell ref="B3:F3"/>
    <mergeCell ref="B4:F4"/>
    <mergeCell ref="C7:E8"/>
    <mergeCell ref="C12:C13"/>
    <mergeCell ref="D12:D13"/>
    <mergeCell ref="E12:E13"/>
  </mergeCells>
  <printOptions gridLines="1" horizontalCentered="1" verticalCentered="1"/>
  <pageMargins left="0.29" right="0.17" top="0.984251968503937" bottom="0.984251968503937" header="0.5118110236220472" footer="0.5118110236220472"/>
  <pageSetup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barbara.nobile</cp:lastModifiedBy>
  <cp:lastPrinted>2008-04-14T17:40:16Z</cp:lastPrinted>
  <dcterms:created xsi:type="dcterms:W3CDTF">2001-09-21T09:51:04Z</dcterms:created>
  <dcterms:modified xsi:type="dcterms:W3CDTF">2008-04-14T17:40:20Z</dcterms:modified>
  <cp:category/>
  <cp:version/>
  <cp:contentType/>
  <cp:contentStatus/>
</cp:coreProperties>
</file>