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150" windowHeight="7125" activeTab="1"/>
  </bookViews>
  <sheets>
    <sheet name="Affluenze Sabato" sheetId="1" r:id="rId1"/>
    <sheet name="Riepiloghi" sheetId="2" r:id="rId2"/>
  </sheets>
  <definedNames>
    <definedName name="_xlnm.Print_Area" localSheetId="1">'Riepiloghi'!$B$6:$F$25</definedName>
  </definedNames>
  <calcPr fullCalcOnLoad="1"/>
</workbook>
</file>

<file path=xl/sharedStrings.xml><?xml version="1.0" encoding="utf-8"?>
<sst xmlns="http://schemas.openxmlformats.org/spreadsheetml/2006/main" count="316" uniqueCount="114">
  <si>
    <t>Iscritti</t>
  </si>
  <si>
    <t>SEZ</t>
  </si>
  <si>
    <t>SEGGIO</t>
  </si>
  <si>
    <t>UBICAZIONE</t>
  </si>
  <si>
    <t>NUM</t>
  </si>
  <si>
    <t>Maschi</t>
  </si>
  <si>
    <t>Femm.</t>
  </si>
  <si>
    <t>Totali</t>
  </si>
  <si>
    <t>01</t>
  </si>
  <si>
    <t>LICEO LAGRANGIA</t>
  </si>
  <si>
    <t xml:space="preserve">             Via  DUOMO</t>
  </si>
  <si>
    <t>3</t>
  </si>
  <si>
    <t>02</t>
  </si>
  <si>
    <t>03</t>
  </si>
  <si>
    <t>CASA DI RIPOSO</t>
  </si>
  <si>
    <t>PIAZZA MAZZINI</t>
  </si>
  <si>
    <t>15</t>
  </si>
  <si>
    <t>04</t>
  </si>
  <si>
    <t>ISTITUTO MAGISTRALE ROSA STAMPA</t>
  </si>
  <si>
    <t>CORSO ITALIA</t>
  </si>
  <si>
    <t>05</t>
  </si>
  <si>
    <t>06</t>
  </si>
  <si>
    <t>07</t>
  </si>
  <si>
    <t>08</t>
  </si>
  <si>
    <t>SCUOLA ROSA STAMPA</t>
  </si>
  <si>
    <t>VIA CAPPELLINA</t>
  </si>
  <si>
    <t>09</t>
  </si>
  <si>
    <t>SCUOLA ELEMENTARE MARCONI</t>
  </si>
  <si>
    <t>VIA ANADONE</t>
  </si>
  <si>
    <t>7</t>
  </si>
  <si>
    <t>10</t>
  </si>
  <si>
    <t>SCUOLA MEDIA G. FERRARI</t>
  </si>
  <si>
    <t>VIA CERRONE</t>
  </si>
  <si>
    <t>11</t>
  </si>
  <si>
    <t>12</t>
  </si>
  <si>
    <t>13</t>
  </si>
  <si>
    <t>SCUOLE ELEMENTARI G. FERRARIS</t>
  </si>
  <si>
    <t>PIAZZA CESARE BATTISTI</t>
  </si>
  <si>
    <t>14</t>
  </si>
  <si>
    <t>6</t>
  </si>
  <si>
    <t>16</t>
  </si>
  <si>
    <t>17</t>
  </si>
  <si>
    <t>18</t>
  </si>
  <si>
    <t>CORSO PALESTRO</t>
  </si>
  <si>
    <t>19</t>
  </si>
  <si>
    <t>20</t>
  </si>
  <si>
    <t>SCUOLE ELEMENTARI REGINA PACIS</t>
  </si>
  <si>
    <t>VIA GUILLA</t>
  </si>
  <si>
    <t>21</t>
  </si>
  <si>
    <t>22</t>
  </si>
  <si>
    <t>23</t>
  </si>
  <si>
    <t>24</t>
  </si>
  <si>
    <t>SCUOLA MEDIA B. LANINO</t>
  </si>
  <si>
    <t>CORSO TANARO</t>
  </si>
  <si>
    <t>25</t>
  </si>
  <si>
    <t>26</t>
  </si>
  <si>
    <t>27</t>
  </si>
  <si>
    <t>28</t>
  </si>
  <si>
    <t>29</t>
  </si>
  <si>
    <t>SCUOLE ELEMENTARI CARDUCCI</t>
  </si>
  <si>
    <t>VIA TRENTO</t>
  </si>
  <si>
    <t>30</t>
  </si>
  <si>
    <t>31</t>
  </si>
  <si>
    <t>32</t>
  </si>
  <si>
    <t>SCUOLA ELEMENTARE BERTINETTI</t>
  </si>
  <si>
    <t>VIA DEGLI ZUAVI</t>
  </si>
  <si>
    <t>33</t>
  </si>
  <si>
    <t>34</t>
  </si>
  <si>
    <t>35</t>
  </si>
  <si>
    <t>36</t>
  </si>
  <si>
    <t>SCUOLA ELEMENTARE GOZZANO</t>
  </si>
  <si>
    <t>PIAZZA SARDEGNA</t>
  </si>
  <si>
    <t>8</t>
  </si>
  <si>
    <t>37</t>
  </si>
  <si>
    <t>38</t>
  </si>
  <si>
    <t>39</t>
  </si>
  <si>
    <t>40</t>
  </si>
  <si>
    <t>SCUOLE ELEMENTARI DE AMICIS</t>
  </si>
  <si>
    <t>VIA DEL VEZZOLANO</t>
  </si>
  <si>
    <t>41</t>
  </si>
  <si>
    <t>42</t>
  </si>
  <si>
    <t>43</t>
  </si>
  <si>
    <t>SCUOLE ROSA STAMPA</t>
  </si>
  <si>
    <t>4</t>
  </si>
  <si>
    <t>44</t>
  </si>
  <si>
    <t>45</t>
  </si>
  <si>
    <t>SCUOLA ELEMENTARE RODARI</t>
  </si>
  <si>
    <t>VIA BORSI</t>
  </si>
  <si>
    <t>46</t>
  </si>
  <si>
    <t>47</t>
  </si>
  <si>
    <t>48</t>
  </si>
  <si>
    <t>49</t>
  </si>
  <si>
    <t>TOTALI</t>
  </si>
  <si>
    <t>Votanti</t>
  </si>
  <si>
    <t>Percen.</t>
  </si>
  <si>
    <t>Raccolta Affluenze</t>
  </si>
  <si>
    <t xml:space="preserve">RIEPILOGO AFFLUENZA ELETTORI </t>
  </si>
  <si>
    <t>Percent.</t>
  </si>
  <si>
    <t>Femmine</t>
  </si>
  <si>
    <t>ore</t>
  </si>
  <si>
    <t>Centro Elaborazione Dati</t>
  </si>
  <si>
    <t>Comune di Vercelli</t>
  </si>
  <si>
    <t>su</t>
  </si>
  <si>
    <t xml:space="preserve">  LICEO SCIENTIFICO AVOGADRO</t>
  </si>
  <si>
    <t>OSPEDALE SANT'ANDREA</t>
  </si>
  <si>
    <t>CORSO ABBIATE</t>
  </si>
  <si>
    <t>Sezioni scrutinate</t>
  </si>
  <si>
    <t>CENTRO INCONTRO CONCORDIA</t>
  </si>
  <si>
    <t>VIA M. DEL KIWU</t>
  </si>
  <si>
    <t>Affluenza Sabato</t>
  </si>
  <si>
    <t xml:space="preserve"> </t>
  </si>
  <si>
    <t>Ballottaggio</t>
  </si>
  <si>
    <t>26 -27 Giugno 2004</t>
  </si>
  <si>
    <t>Sindaco</t>
  </si>
</sst>
</file>

<file path=xl/styles.xml><?xml version="1.0" encoding="utf-8"?>
<styleSheet xmlns="http://schemas.openxmlformats.org/spreadsheetml/2006/main">
  <numFmts count="15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00%"/>
  </numFmts>
  <fonts count="10">
    <font>
      <sz val="10"/>
      <name val="Arial"/>
      <family val="0"/>
    </font>
    <font>
      <b/>
      <sz val="10"/>
      <name val="Arial"/>
      <family val="2"/>
    </font>
    <font>
      <b/>
      <i/>
      <sz val="10"/>
      <color indexed="9"/>
      <name val="Arial"/>
      <family val="0"/>
    </font>
    <font>
      <sz val="10"/>
      <color indexed="56"/>
      <name val="Arial"/>
      <family val="2"/>
    </font>
    <font>
      <b/>
      <sz val="10"/>
      <color indexed="56"/>
      <name val="Arial"/>
      <family val="0"/>
    </font>
    <font>
      <b/>
      <sz val="10"/>
      <name val="Times New Roman"/>
      <family val="0"/>
    </font>
    <font>
      <sz val="9"/>
      <name val="Arial"/>
      <family val="2"/>
    </font>
    <font>
      <sz val="10"/>
      <color indexed="22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1" fontId="0" fillId="2" borderId="1" xfId="0" applyNumberFormat="1" applyFill="1" applyBorder="1" applyAlignment="1">
      <alignment horizontal="center"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1" fontId="0" fillId="2" borderId="7" xfId="0" applyNumberFormat="1" applyFill="1" applyBorder="1" applyAlignment="1">
      <alignment horizontal="center"/>
    </xf>
    <xf numFmtId="1" fontId="0" fillId="2" borderId="8" xfId="0" applyNumberFormat="1" applyFill="1" applyBorder="1" applyAlignment="1">
      <alignment horizontal="center"/>
    </xf>
    <xf numFmtId="1" fontId="0" fillId="2" borderId="9" xfId="0" applyNumberFormat="1" applyFill="1" applyBorder="1" applyAlignment="1">
      <alignment horizontal="center"/>
    </xf>
    <xf numFmtId="1" fontId="0" fillId="2" borderId="10" xfId="0" applyNumberFormat="1" applyFill="1" applyBorder="1" applyAlignment="1">
      <alignment horizontal="center"/>
    </xf>
    <xf numFmtId="1" fontId="0" fillId="2" borderId="11" xfId="0" applyNumberFormat="1" applyFill="1" applyBorder="1" applyAlignment="1">
      <alignment horizontal="center"/>
    </xf>
    <xf numFmtId="1" fontId="1" fillId="2" borderId="10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1" fontId="1" fillId="2" borderId="11" xfId="0" applyNumberFormat="1" applyFont="1" applyFill="1" applyBorder="1" applyAlignment="1">
      <alignment horizontal="center"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/>
    </xf>
    <xf numFmtId="0" fontId="0" fillId="3" borderId="14" xfId="0" applyFill="1" applyBorder="1" applyAlignment="1">
      <alignment/>
    </xf>
    <xf numFmtId="0" fontId="0" fillId="3" borderId="0" xfId="0" applyFill="1" applyBorder="1" applyAlignment="1">
      <alignment horizontal="center"/>
    </xf>
    <xf numFmtId="1" fontId="0" fillId="4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/>
    </xf>
    <xf numFmtId="1" fontId="1" fillId="2" borderId="15" xfId="0" applyNumberFormat="1" applyFont="1" applyFill="1" applyBorder="1" applyAlignment="1" applyProtection="1">
      <alignment horizontal="center"/>
      <protection/>
    </xf>
    <xf numFmtId="10" fontId="3" fillId="0" borderId="1" xfId="0" applyNumberFormat="1" applyFont="1" applyBorder="1" applyAlignment="1" applyProtection="1">
      <alignment horizontal="center"/>
      <protection/>
    </xf>
    <xf numFmtId="10" fontId="4" fillId="0" borderId="15" xfId="0" applyNumberFormat="1" applyFont="1" applyBorder="1" applyAlignment="1" applyProtection="1">
      <alignment horizontal="center"/>
      <protection/>
    </xf>
    <xf numFmtId="1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5" borderId="0" xfId="0" applyFill="1" applyAlignment="1" applyProtection="1">
      <alignment/>
      <protection/>
    </xf>
    <xf numFmtId="1" fontId="0" fillId="5" borderId="0" xfId="0" applyNumberFormat="1" applyFill="1" applyBorder="1" applyAlignment="1" applyProtection="1">
      <alignment horizontal="center"/>
      <protection/>
    </xf>
    <xf numFmtId="0" fontId="0" fillId="5" borderId="0" xfId="0" applyFill="1" applyAlignment="1" applyProtection="1">
      <alignment horizontal="center"/>
      <protection/>
    </xf>
    <xf numFmtId="1" fontId="1" fillId="4" borderId="16" xfId="0" applyNumberFormat="1" applyFont="1" applyFill="1" applyBorder="1" applyAlignment="1" applyProtection="1">
      <alignment horizontal="center"/>
      <protection/>
    </xf>
    <xf numFmtId="1" fontId="0" fillId="6" borderId="11" xfId="0" applyNumberFormat="1" applyFont="1" applyFill="1" applyBorder="1" applyAlignment="1">
      <alignment horizontal="center"/>
    </xf>
    <xf numFmtId="1" fontId="1" fillId="6" borderId="11" xfId="0" applyNumberFormat="1" applyFont="1" applyFill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10" fontId="1" fillId="3" borderId="17" xfId="0" applyNumberFormat="1" applyFont="1" applyFill="1" applyBorder="1" applyAlignment="1">
      <alignment horizontal="center"/>
    </xf>
    <xf numFmtId="10" fontId="8" fillId="3" borderId="1" xfId="0" applyNumberFormat="1" applyFont="1" applyFill="1" applyBorder="1" applyAlignment="1" applyProtection="1">
      <alignment horizontal="center"/>
      <protection/>
    </xf>
    <xf numFmtId="1" fontId="9" fillId="3" borderId="18" xfId="0" applyNumberFormat="1" applyFont="1" applyFill="1" applyBorder="1" applyAlignment="1" applyProtection="1">
      <alignment horizontal="center"/>
      <protection/>
    </xf>
    <xf numFmtId="10" fontId="9" fillId="3" borderId="16" xfId="0" applyNumberFormat="1" applyFont="1" applyFill="1" applyBorder="1" applyAlignment="1" applyProtection="1">
      <alignment horizontal="center"/>
      <protection/>
    </xf>
    <xf numFmtId="1" fontId="9" fillId="3" borderId="16" xfId="0" applyNumberFormat="1" applyFont="1" applyFill="1" applyBorder="1" applyAlignment="1" applyProtection="1">
      <alignment horizontal="center"/>
      <protection/>
    </xf>
    <xf numFmtId="1" fontId="8" fillId="3" borderId="10" xfId="0" applyNumberFormat="1" applyFont="1" applyFill="1" applyBorder="1" applyAlignment="1">
      <alignment horizontal="center"/>
    </xf>
    <xf numFmtId="1" fontId="8" fillId="3" borderId="1" xfId="0" applyNumberFormat="1" applyFont="1" applyFill="1" applyBorder="1" applyAlignment="1">
      <alignment horizontal="center"/>
    </xf>
    <xf numFmtId="1" fontId="9" fillId="3" borderId="10" xfId="0" applyNumberFormat="1" applyFont="1" applyFill="1" applyBorder="1" applyAlignment="1">
      <alignment horizontal="center"/>
    </xf>
    <xf numFmtId="1" fontId="9" fillId="3" borderId="1" xfId="0" applyNumberFormat="1" applyFont="1" applyFill="1" applyBorder="1" applyAlignment="1">
      <alignment horizontal="center"/>
    </xf>
    <xf numFmtId="10" fontId="9" fillId="3" borderId="19" xfId="0" applyNumberFormat="1" applyFont="1" applyFill="1" applyBorder="1" applyAlignment="1">
      <alignment horizontal="center"/>
    </xf>
    <xf numFmtId="10" fontId="9" fillId="3" borderId="20" xfId="0" applyNumberFormat="1" applyFont="1" applyFill="1" applyBorder="1" applyAlignment="1">
      <alignment horizontal="center"/>
    </xf>
    <xf numFmtId="0" fontId="0" fillId="7" borderId="0" xfId="0" applyFont="1" applyFill="1" applyAlignment="1" applyProtection="1">
      <alignment horizontal="center"/>
      <protection/>
    </xf>
    <xf numFmtId="0" fontId="0" fillId="7" borderId="0" xfId="0" applyFill="1" applyAlignment="1" applyProtection="1">
      <alignment shrinkToFit="1"/>
      <protection/>
    </xf>
    <xf numFmtId="0" fontId="0" fillId="7" borderId="0" xfId="0" applyFill="1" applyAlignment="1" applyProtection="1">
      <alignment/>
      <protection/>
    </xf>
    <xf numFmtId="20" fontId="0" fillId="7" borderId="0" xfId="0" applyNumberFormat="1" applyFill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0" fillId="7" borderId="0" xfId="0" applyFont="1" applyFill="1" applyAlignment="1" applyProtection="1">
      <alignment horizontal="center" shrinkToFit="1"/>
      <protection/>
    </xf>
    <xf numFmtId="0" fontId="0" fillId="7" borderId="0" xfId="0" applyFill="1" applyAlignment="1" applyProtection="1">
      <alignment/>
      <protection/>
    </xf>
    <xf numFmtId="49" fontId="0" fillId="7" borderId="0" xfId="0" applyNumberFormat="1" applyFont="1" applyFill="1" applyAlignment="1" applyProtection="1">
      <alignment horizontal="center" wrapText="1"/>
      <protection/>
    </xf>
    <xf numFmtId="0" fontId="0" fillId="0" borderId="0" xfId="0" applyAlignment="1" applyProtection="1">
      <alignment shrinkToFit="1"/>
      <protection/>
    </xf>
    <xf numFmtId="22" fontId="1" fillId="0" borderId="0" xfId="0" applyNumberFormat="1" applyFont="1" applyAlignment="1" applyProtection="1">
      <alignment horizontal="center"/>
      <protection/>
    </xf>
    <xf numFmtId="1" fontId="0" fillId="0" borderId="0" xfId="0" applyNumberFormat="1" applyFill="1" applyBorder="1" applyAlignment="1" applyProtection="1">
      <alignment horizontal="center"/>
      <protection/>
    </xf>
    <xf numFmtId="1" fontId="1" fillId="2" borderId="21" xfId="0" applyNumberFormat="1" applyFont="1" applyFill="1" applyBorder="1" applyAlignment="1" applyProtection="1">
      <alignment horizontal="center"/>
      <protection/>
    </xf>
    <xf numFmtId="1" fontId="1" fillId="2" borderId="22" xfId="0" applyNumberFormat="1" applyFont="1" applyFill="1" applyBorder="1" applyAlignment="1" applyProtection="1">
      <alignment horizontal="center"/>
      <protection/>
    </xf>
    <xf numFmtId="1" fontId="7" fillId="3" borderId="21" xfId="0" applyNumberFormat="1" applyFont="1" applyFill="1" applyBorder="1" applyAlignment="1" applyProtection="1">
      <alignment horizontal="center"/>
      <protection/>
    </xf>
    <xf numFmtId="1" fontId="7" fillId="3" borderId="22" xfId="0" applyNumberFormat="1" applyFont="1" applyFill="1" applyBorder="1" applyAlignment="1" applyProtection="1">
      <alignment horizontal="center"/>
      <protection/>
    </xf>
    <xf numFmtId="1" fontId="0" fillId="6" borderId="3" xfId="0" applyNumberFormat="1" applyFont="1" applyFill="1" applyBorder="1" applyAlignment="1" applyProtection="1">
      <alignment horizontal="center"/>
      <protection/>
    </xf>
    <xf numFmtId="1" fontId="0" fillId="6" borderId="23" xfId="0" applyNumberFormat="1" applyFont="1" applyFill="1" applyBorder="1" applyAlignment="1" applyProtection="1">
      <alignment horizontal="center"/>
      <protection/>
    </xf>
    <xf numFmtId="1" fontId="1" fillId="0" borderId="0" xfId="0" applyNumberFormat="1" applyFont="1" applyAlignment="1" applyProtection="1">
      <alignment horizontal="center"/>
      <protection/>
    </xf>
    <xf numFmtId="1" fontId="1" fillId="2" borderId="24" xfId="0" applyNumberFormat="1" applyFont="1" applyFill="1" applyBorder="1" applyAlignment="1" applyProtection="1">
      <alignment horizontal="center"/>
      <protection/>
    </xf>
    <xf numFmtId="1" fontId="1" fillId="2" borderId="25" xfId="0" applyNumberFormat="1" applyFont="1" applyFill="1" applyBorder="1" applyAlignment="1" applyProtection="1">
      <alignment horizontal="center"/>
      <protection/>
    </xf>
    <xf numFmtId="1" fontId="7" fillId="3" borderId="24" xfId="0" applyNumberFormat="1" applyFont="1" applyFill="1" applyBorder="1" applyAlignment="1" applyProtection="1">
      <alignment horizontal="center"/>
      <protection/>
    </xf>
    <xf numFmtId="1" fontId="7" fillId="3" borderId="25" xfId="0" applyNumberFormat="1" applyFont="1" applyFill="1" applyBorder="1" applyAlignment="1" applyProtection="1">
      <alignment horizontal="center"/>
      <protection/>
    </xf>
    <xf numFmtId="1" fontId="0" fillId="6" borderId="13" xfId="0" applyNumberFormat="1" applyFont="1" applyFill="1" applyBorder="1" applyAlignment="1" applyProtection="1">
      <alignment horizontal="center"/>
      <protection/>
    </xf>
    <xf numFmtId="1" fontId="0" fillId="6" borderId="26" xfId="0" applyNumberFormat="1" applyFont="1" applyFill="1" applyBorder="1" applyAlignment="1" applyProtection="1">
      <alignment horizontal="center"/>
      <protection/>
    </xf>
    <xf numFmtId="1" fontId="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" fontId="8" fillId="3" borderId="1" xfId="0" applyNumberFormat="1" applyFont="1" applyFill="1" applyBorder="1" applyAlignment="1" applyProtection="1">
      <alignment horizontal="center"/>
      <protection/>
    </xf>
    <xf numFmtId="1" fontId="2" fillId="8" borderId="0" xfId="0" applyNumberFormat="1" applyFont="1" applyFill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0" fillId="7" borderId="0" xfId="0" applyFill="1" applyAlignment="1" applyProtection="1">
      <alignment horizontal="center"/>
      <protection/>
    </xf>
    <xf numFmtId="0" fontId="0" fillId="7" borderId="0" xfId="0" applyFill="1" applyAlignment="1" applyProtection="1">
      <alignment horizontal="left"/>
      <protection/>
    </xf>
    <xf numFmtId="0" fontId="0" fillId="0" borderId="0" xfId="0" applyBorder="1" applyAlignment="1">
      <alignment horizontal="right"/>
    </xf>
    <xf numFmtId="0" fontId="8" fillId="3" borderId="0" xfId="0" applyFont="1" applyFill="1" applyAlignment="1">
      <alignment/>
    </xf>
    <xf numFmtId="0" fontId="0" fillId="0" borderId="0" xfId="0" applyNumberFormat="1" applyAlignment="1" applyProtection="1">
      <alignment horizontal="center"/>
      <protection/>
    </xf>
    <xf numFmtId="1" fontId="0" fillId="7" borderId="0" xfId="0" applyNumberFormat="1" applyFill="1" applyAlignment="1" applyProtection="1">
      <alignment/>
      <protection/>
    </xf>
    <xf numFmtId="1" fontId="0" fillId="6" borderId="27" xfId="0" applyNumberFormat="1" applyFont="1" applyFill="1" applyBorder="1" applyAlignment="1" applyProtection="1">
      <alignment horizontal="center"/>
      <protection/>
    </xf>
    <xf numFmtId="1" fontId="0" fillId="6" borderId="28" xfId="0" applyNumberFormat="1" applyFont="1" applyFill="1" applyBorder="1" applyAlignment="1" applyProtection="1">
      <alignment horizontal="center"/>
      <protection/>
    </xf>
    <xf numFmtId="1" fontId="0" fillId="6" borderId="29" xfId="0" applyNumberFormat="1" applyFont="1" applyFill="1" applyBorder="1" applyAlignment="1" applyProtection="1">
      <alignment horizontal="center"/>
      <protection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" fontId="0" fillId="3" borderId="6" xfId="0" applyNumberFormat="1" applyFill="1" applyBorder="1" applyAlignment="1">
      <alignment horizontal="center"/>
    </xf>
    <xf numFmtId="1" fontId="0" fillId="3" borderId="0" xfId="0" applyNumberFormat="1" applyFill="1" applyBorder="1" applyAlignment="1">
      <alignment horizontal="center"/>
    </xf>
    <xf numFmtId="1" fontId="0" fillId="3" borderId="5" xfId="0" applyNumberForma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1" fontId="6" fillId="3" borderId="6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5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876300</xdr:colOff>
      <xdr:row>1</xdr:row>
      <xdr:rowOff>85725</xdr:rowOff>
    </xdr:from>
    <xdr:to>
      <xdr:col>2</xdr:col>
      <xdr:colOff>323850</xdr:colOff>
      <xdr:row>3</xdr:row>
      <xdr:rowOff>133350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1181100" y="247650"/>
          <a:ext cx="1743075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Centro Elaborazione Dati
Comune di Vercelli</a:t>
          </a:r>
        </a:p>
      </xdr:txBody>
    </xdr:sp>
    <xdr:clientData/>
  </xdr:twoCellAnchor>
  <xdr:twoCellAnchor editAs="oneCell">
    <xdr:from>
      <xdr:col>0</xdr:col>
      <xdr:colOff>28575</xdr:colOff>
      <xdr:row>0</xdr:row>
      <xdr:rowOff>47625</xdr:rowOff>
    </xdr:from>
    <xdr:to>
      <xdr:col>1</xdr:col>
      <xdr:colOff>228600</xdr:colOff>
      <xdr:row>3</xdr:row>
      <xdr:rowOff>171450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7625"/>
          <a:ext cx="504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63"/>
  <sheetViews>
    <sheetView zoomScale="75" zoomScaleNormal="75" workbookViewId="0" topLeftCell="D1">
      <selection activeCell="M21" sqref="M21"/>
    </sheetView>
  </sheetViews>
  <sheetFormatPr defaultColWidth="9.140625" defaultRowHeight="12.75"/>
  <cols>
    <col min="1" max="1" width="4.57421875" style="26" customWidth="1"/>
    <col min="2" max="2" width="34.421875" style="26" customWidth="1"/>
    <col min="3" max="3" width="24.57421875" style="26" customWidth="1"/>
    <col min="4" max="4" width="4.7109375" style="26" customWidth="1"/>
    <col min="5" max="5" width="11.8515625" style="54" customWidth="1"/>
    <col min="6" max="6" width="10.28125" style="54" customWidth="1"/>
    <col min="7" max="7" width="8.8515625" style="54" customWidth="1"/>
    <col min="8" max="8" width="7.28125" style="26" customWidth="1"/>
    <col min="9" max="14" width="10.28125" style="26" customWidth="1"/>
    <col min="15" max="15" width="4.7109375" style="26" customWidth="1"/>
    <col min="16" max="16" width="7.00390625" style="26" customWidth="1"/>
    <col min="17" max="22" width="10.421875" style="26" customWidth="1"/>
    <col min="23" max="16384" width="8.8515625" style="26" customWidth="1"/>
  </cols>
  <sheetData>
    <row r="1" ht="12.75"/>
    <row r="2" spans="5:11" ht="12.75">
      <c r="E2" s="45" t="s">
        <v>111</v>
      </c>
      <c r="F2" s="46"/>
      <c r="G2" s="46" t="s">
        <v>109</v>
      </c>
      <c r="H2" s="47" t="s">
        <v>99</v>
      </c>
      <c r="I2" s="48">
        <v>0.9270833333333334</v>
      </c>
      <c r="J2" s="48"/>
      <c r="K2" s="48"/>
    </row>
    <row r="3" spans="2:11" ht="12.75">
      <c r="B3" s="49"/>
      <c r="C3" s="50"/>
      <c r="D3" s="50"/>
      <c r="E3" s="51" t="s">
        <v>113</v>
      </c>
      <c r="F3" s="46"/>
      <c r="G3" s="52" t="s">
        <v>100</v>
      </c>
      <c r="H3" s="47"/>
      <c r="I3" s="47"/>
      <c r="J3" s="47" t="s">
        <v>101</v>
      </c>
      <c r="K3" s="47"/>
    </row>
    <row r="4" spans="2:11" ht="38.25">
      <c r="B4" s="49"/>
      <c r="C4" s="50"/>
      <c r="D4" s="50"/>
      <c r="E4" s="53" t="s">
        <v>112</v>
      </c>
      <c r="F4" s="46"/>
      <c r="G4" s="52" t="s">
        <v>106</v>
      </c>
      <c r="H4" s="47"/>
      <c r="I4" s="80">
        <f>$M$60</f>
        <v>49</v>
      </c>
      <c r="J4" s="75"/>
      <c r="K4" s="76"/>
    </row>
    <row r="5" ht="13.5" thickBot="1"/>
    <row r="6" spans="3:15" ht="13.5" thickBot="1">
      <c r="C6" s="55">
        <f ca="1">NOW()</f>
        <v>38165.607609375</v>
      </c>
      <c r="H6" s="25"/>
      <c r="I6" s="81" t="str">
        <f>$E$2&amp;" "&amp;$E$3&amp;" del "&amp;$E$4&amp;" "&amp;$G$2&amp;" "&amp;$H$2&amp;" "&amp;TEXT(I2,"h.mm")</f>
        <v>Ballottaggio Sindaco del 26 -27 Giugno 2004 Affluenza Sabato ore 22.15</v>
      </c>
      <c r="J6" s="82"/>
      <c r="K6" s="82"/>
      <c r="L6" s="82"/>
      <c r="M6" s="82"/>
      <c r="N6" s="83"/>
      <c r="O6" s="56"/>
    </row>
    <row r="7" spans="5:15" ht="12.75">
      <c r="E7" s="57" t="s">
        <v>0</v>
      </c>
      <c r="F7" s="58" t="s">
        <v>0</v>
      </c>
      <c r="G7" s="58" t="s">
        <v>0</v>
      </c>
      <c r="H7" s="25"/>
      <c r="I7" s="59" t="s">
        <v>93</v>
      </c>
      <c r="J7" s="60" t="s">
        <v>94</v>
      </c>
      <c r="K7" s="60" t="s">
        <v>93</v>
      </c>
      <c r="L7" s="60" t="s">
        <v>94</v>
      </c>
      <c r="M7" s="61" t="s">
        <v>93</v>
      </c>
      <c r="N7" s="62" t="s">
        <v>94</v>
      </c>
      <c r="O7" s="56"/>
    </row>
    <row r="8" spans="1:15" ht="13.5" thickBot="1">
      <c r="A8" s="63" t="s">
        <v>1</v>
      </c>
      <c r="B8" s="63" t="s">
        <v>2</v>
      </c>
      <c r="C8" s="63" t="s">
        <v>3</v>
      </c>
      <c r="D8" s="63" t="s">
        <v>4</v>
      </c>
      <c r="E8" s="64" t="s">
        <v>5</v>
      </c>
      <c r="F8" s="65" t="s">
        <v>6</v>
      </c>
      <c r="G8" s="65" t="s">
        <v>7</v>
      </c>
      <c r="H8" s="63" t="s">
        <v>1</v>
      </c>
      <c r="I8" s="66" t="s">
        <v>5</v>
      </c>
      <c r="J8" s="67" t="s">
        <v>5</v>
      </c>
      <c r="K8" s="67" t="s">
        <v>6</v>
      </c>
      <c r="L8" s="67" t="s">
        <v>6</v>
      </c>
      <c r="M8" s="68" t="s">
        <v>7</v>
      </c>
      <c r="N8" s="69" t="s">
        <v>7</v>
      </c>
      <c r="O8" s="70" t="s">
        <v>1</v>
      </c>
    </row>
    <row r="9" spans="1:15" ht="12.75">
      <c r="A9" s="25" t="s">
        <v>8</v>
      </c>
      <c r="B9" s="25" t="s">
        <v>9</v>
      </c>
      <c r="C9" s="71" t="s">
        <v>10</v>
      </c>
      <c r="D9" s="25">
        <v>3</v>
      </c>
      <c r="E9" s="21">
        <v>393</v>
      </c>
      <c r="F9" s="21">
        <v>481</v>
      </c>
      <c r="G9" s="21">
        <f aca="true" t="shared" si="0" ref="G9:G57">SUM(E9:F9)</f>
        <v>874</v>
      </c>
      <c r="H9" s="25" t="s">
        <v>8</v>
      </c>
      <c r="I9" s="72"/>
      <c r="J9" s="35">
        <f aca="true" t="shared" si="1" ref="J9:J40">(I9/E9)</f>
        <v>0</v>
      </c>
      <c r="K9" s="72"/>
      <c r="L9" s="35">
        <f aca="true" t="shared" si="2" ref="L9:L40">(K9/F9)</f>
        <v>0</v>
      </c>
      <c r="M9" s="20">
        <v>220</v>
      </c>
      <c r="N9" s="23">
        <f aca="true" t="shared" si="3" ref="N9:N40">(M9/G9)</f>
        <v>0.2517162471395881</v>
      </c>
      <c r="O9" s="79" t="s">
        <v>8</v>
      </c>
    </row>
    <row r="10" spans="1:15" ht="12.75">
      <c r="A10" s="25" t="s">
        <v>12</v>
      </c>
      <c r="B10" s="25" t="s">
        <v>9</v>
      </c>
      <c r="C10" s="71" t="s">
        <v>10</v>
      </c>
      <c r="D10" s="25">
        <v>3</v>
      </c>
      <c r="E10" s="21">
        <v>277</v>
      </c>
      <c r="F10" s="21">
        <v>470</v>
      </c>
      <c r="G10" s="21">
        <f t="shared" si="0"/>
        <v>747</v>
      </c>
      <c r="H10" s="25" t="s">
        <v>12</v>
      </c>
      <c r="I10" s="72"/>
      <c r="J10" s="35">
        <f t="shared" si="1"/>
        <v>0</v>
      </c>
      <c r="K10" s="72"/>
      <c r="L10" s="35">
        <f t="shared" si="2"/>
        <v>0</v>
      </c>
      <c r="M10" s="20">
        <v>130</v>
      </c>
      <c r="N10" s="23">
        <f t="shared" si="3"/>
        <v>0.17402945113788487</v>
      </c>
      <c r="O10" s="79" t="s">
        <v>12</v>
      </c>
    </row>
    <row r="11" spans="1:15" ht="12.75">
      <c r="A11" s="25" t="s">
        <v>13</v>
      </c>
      <c r="B11" s="25" t="s">
        <v>14</v>
      </c>
      <c r="C11" s="25" t="s">
        <v>15</v>
      </c>
      <c r="D11" s="25" t="s">
        <v>16</v>
      </c>
      <c r="E11" s="21">
        <v>350</v>
      </c>
      <c r="F11" s="21">
        <v>404</v>
      </c>
      <c r="G11" s="21">
        <f t="shared" si="0"/>
        <v>754</v>
      </c>
      <c r="H11" s="25" t="s">
        <v>13</v>
      </c>
      <c r="I11" s="72"/>
      <c r="J11" s="35">
        <f t="shared" si="1"/>
        <v>0</v>
      </c>
      <c r="K11" s="72"/>
      <c r="L11" s="35">
        <f t="shared" si="2"/>
        <v>0</v>
      </c>
      <c r="M11" s="20">
        <v>137</v>
      </c>
      <c r="N11" s="23">
        <f t="shared" si="3"/>
        <v>0.1816976127320955</v>
      </c>
      <c r="O11" s="79" t="s">
        <v>13</v>
      </c>
    </row>
    <row r="12" spans="1:15" ht="12.75">
      <c r="A12" s="25" t="s">
        <v>17</v>
      </c>
      <c r="B12" s="25" t="s">
        <v>18</v>
      </c>
      <c r="C12" s="25" t="s">
        <v>19</v>
      </c>
      <c r="D12" s="25">
        <v>48</v>
      </c>
      <c r="E12" s="21">
        <v>350</v>
      </c>
      <c r="F12" s="21">
        <v>452</v>
      </c>
      <c r="G12" s="21">
        <f t="shared" si="0"/>
        <v>802</v>
      </c>
      <c r="H12" s="25" t="s">
        <v>17</v>
      </c>
      <c r="I12" s="72"/>
      <c r="J12" s="35">
        <f t="shared" si="1"/>
        <v>0</v>
      </c>
      <c r="K12" s="72"/>
      <c r="L12" s="35">
        <f t="shared" si="2"/>
        <v>0</v>
      </c>
      <c r="M12" s="20">
        <v>185</v>
      </c>
      <c r="N12" s="23">
        <f t="shared" si="3"/>
        <v>0.23067331670822944</v>
      </c>
      <c r="O12" s="79" t="s">
        <v>17</v>
      </c>
    </row>
    <row r="13" spans="1:15" ht="12.75">
      <c r="A13" s="25" t="s">
        <v>20</v>
      </c>
      <c r="B13" s="25" t="s">
        <v>18</v>
      </c>
      <c r="C13" s="25" t="s">
        <v>19</v>
      </c>
      <c r="D13" s="25">
        <v>48</v>
      </c>
      <c r="E13" s="21">
        <v>318</v>
      </c>
      <c r="F13" s="21">
        <v>363</v>
      </c>
      <c r="G13" s="21">
        <f t="shared" si="0"/>
        <v>681</v>
      </c>
      <c r="H13" s="25" t="s">
        <v>20</v>
      </c>
      <c r="I13" s="72"/>
      <c r="J13" s="35">
        <f t="shared" si="1"/>
        <v>0</v>
      </c>
      <c r="K13" s="72"/>
      <c r="L13" s="35">
        <f t="shared" si="2"/>
        <v>0</v>
      </c>
      <c r="M13" s="20">
        <v>155</v>
      </c>
      <c r="N13" s="23">
        <f t="shared" si="3"/>
        <v>0.2276064610866373</v>
      </c>
      <c r="O13" s="79" t="s">
        <v>20</v>
      </c>
    </row>
    <row r="14" spans="1:15" ht="12.75">
      <c r="A14" s="25" t="s">
        <v>21</v>
      </c>
      <c r="B14" s="25" t="s">
        <v>18</v>
      </c>
      <c r="C14" s="25" t="s">
        <v>19</v>
      </c>
      <c r="D14" s="25">
        <v>48</v>
      </c>
      <c r="E14" s="21">
        <v>389</v>
      </c>
      <c r="F14" s="21">
        <v>418</v>
      </c>
      <c r="G14" s="21">
        <f t="shared" si="0"/>
        <v>807</v>
      </c>
      <c r="H14" s="25" t="s">
        <v>21</v>
      </c>
      <c r="I14" s="72"/>
      <c r="J14" s="35">
        <f t="shared" si="1"/>
        <v>0</v>
      </c>
      <c r="K14" s="72"/>
      <c r="L14" s="35">
        <f t="shared" si="2"/>
        <v>0</v>
      </c>
      <c r="M14" s="20">
        <v>180</v>
      </c>
      <c r="N14" s="23">
        <f t="shared" si="3"/>
        <v>0.22304832713754646</v>
      </c>
      <c r="O14" s="79" t="s">
        <v>21</v>
      </c>
    </row>
    <row r="15" spans="1:15" ht="12.75">
      <c r="A15" s="25" t="s">
        <v>22</v>
      </c>
      <c r="B15" s="25" t="s">
        <v>18</v>
      </c>
      <c r="C15" s="25" t="s">
        <v>19</v>
      </c>
      <c r="D15" s="25">
        <v>48</v>
      </c>
      <c r="E15" s="21">
        <v>356</v>
      </c>
      <c r="F15" s="21">
        <v>415</v>
      </c>
      <c r="G15" s="21">
        <f t="shared" si="0"/>
        <v>771</v>
      </c>
      <c r="H15" s="25" t="s">
        <v>22</v>
      </c>
      <c r="I15" s="72"/>
      <c r="J15" s="35">
        <f t="shared" si="1"/>
        <v>0</v>
      </c>
      <c r="K15" s="72" t="s">
        <v>110</v>
      </c>
      <c r="L15" s="35" t="e">
        <f t="shared" si="2"/>
        <v>#VALUE!</v>
      </c>
      <c r="M15" s="20">
        <v>189</v>
      </c>
      <c r="N15" s="23">
        <f t="shared" si="3"/>
        <v>0.245136186770428</v>
      </c>
      <c r="O15" s="79" t="s">
        <v>22</v>
      </c>
    </row>
    <row r="16" spans="1:15" ht="12.75">
      <c r="A16" s="25" t="s">
        <v>23</v>
      </c>
      <c r="B16" s="25" t="s">
        <v>24</v>
      </c>
      <c r="C16" s="25" t="s">
        <v>25</v>
      </c>
      <c r="D16" s="25">
        <v>4</v>
      </c>
      <c r="E16" s="21">
        <v>356</v>
      </c>
      <c r="F16" s="21">
        <v>379</v>
      </c>
      <c r="G16" s="21">
        <f t="shared" si="0"/>
        <v>735</v>
      </c>
      <c r="H16" s="25" t="s">
        <v>23</v>
      </c>
      <c r="I16" s="72"/>
      <c r="J16" s="35">
        <f t="shared" si="1"/>
        <v>0</v>
      </c>
      <c r="K16" s="72"/>
      <c r="L16" s="35">
        <f t="shared" si="2"/>
        <v>0</v>
      </c>
      <c r="M16" s="20">
        <v>176</v>
      </c>
      <c r="N16" s="23">
        <f t="shared" si="3"/>
        <v>0.23945578231292516</v>
      </c>
      <c r="O16" s="79" t="s">
        <v>23</v>
      </c>
    </row>
    <row r="17" spans="1:15" ht="12.75">
      <c r="A17" s="25" t="s">
        <v>26</v>
      </c>
      <c r="B17" s="25" t="s">
        <v>27</v>
      </c>
      <c r="C17" s="25" t="s">
        <v>28</v>
      </c>
      <c r="D17" s="25" t="s">
        <v>29</v>
      </c>
      <c r="E17" s="21">
        <v>476</v>
      </c>
      <c r="F17" s="21">
        <v>545</v>
      </c>
      <c r="G17" s="21">
        <f t="shared" si="0"/>
        <v>1021</v>
      </c>
      <c r="H17" s="25" t="s">
        <v>26</v>
      </c>
      <c r="I17" s="72"/>
      <c r="J17" s="35">
        <f t="shared" si="1"/>
        <v>0</v>
      </c>
      <c r="K17" s="72"/>
      <c r="L17" s="35">
        <f t="shared" si="2"/>
        <v>0</v>
      </c>
      <c r="M17" s="20">
        <v>223</v>
      </c>
      <c r="N17" s="23">
        <f t="shared" si="3"/>
        <v>0.21841332027424093</v>
      </c>
      <c r="O17" s="79" t="s">
        <v>26</v>
      </c>
    </row>
    <row r="18" spans="1:15" ht="12.75">
      <c r="A18" s="25" t="s">
        <v>30</v>
      </c>
      <c r="B18" s="25" t="s">
        <v>31</v>
      </c>
      <c r="C18" s="25" t="s">
        <v>32</v>
      </c>
      <c r="D18" s="25">
        <v>17</v>
      </c>
      <c r="E18" s="21">
        <v>398</v>
      </c>
      <c r="F18" s="21">
        <v>474</v>
      </c>
      <c r="G18" s="21">
        <f t="shared" si="0"/>
        <v>872</v>
      </c>
      <c r="H18" s="25" t="s">
        <v>30</v>
      </c>
      <c r="I18" s="72"/>
      <c r="J18" s="35">
        <f t="shared" si="1"/>
        <v>0</v>
      </c>
      <c r="K18" s="72"/>
      <c r="L18" s="35">
        <f t="shared" si="2"/>
        <v>0</v>
      </c>
      <c r="M18" s="20">
        <v>218</v>
      </c>
      <c r="N18" s="23">
        <f t="shared" si="3"/>
        <v>0.25</v>
      </c>
      <c r="O18" s="79" t="s">
        <v>30</v>
      </c>
    </row>
    <row r="19" spans="1:15" ht="12.75">
      <c r="A19" s="25" t="s">
        <v>33</v>
      </c>
      <c r="B19" s="25" t="s">
        <v>31</v>
      </c>
      <c r="C19" s="25" t="s">
        <v>32</v>
      </c>
      <c r="D19" s="25">
        <v>17</v>
      </c>
      <c r="E19" s="21">
        <v>388</v>
      </c>
      <c r="F19" s="21">
        <v>460</v>
      </c>
      <c r="G19" s="21">
        <f t="shared" si="0"/>
        <v>848</v>
      </c>
      <c r="H19" s="25" t="s">
        <v>33</v>
      </c>
      <c r="I19" s="72"/>
      <c r="J19" s="35">
        <f t="shared" si="1"/>
        <v>0</v>
      </c>
      <c r="K19" s="72"/>
      <c r="L19" s="35">
        <f t="shared" si="2"/>
        <v>0</v>
      </c>
      <c r="M19" s="20">
        <v>201</v>
      </c>
      <c r="N19" s="23">
        <f t="shared" si="3"/>
        <v>0.23702830188679244</v>
      </c>
      <c r="O19" s="79" t="s">
        <v>33</v>
      </c>
    </row>
    <row r="20" spans="1:15" ht="12.75">
      <c r="A20" s="25" t="s">
        <v>34</v>
      </c>
      <c r="B20" s="25" t="s">
        <v>31</v>
      </c>
      <c r="C20" s="25" t="s">
        <v>32</v>
      </c>
      <c r="D20" s="25">
        <v>17</v>
      </c>
      <c r="E20" s="21">
        <v>415</v>
      </c>
      <c r="F20" s="21">
        <v>492</v>
      </c>
      <c r="G20" s="21">
        <f t="shared" si="0"/>
        <v>907</v>
      </c>
      <c r="H20" s="25" t="s">
        <v>34</v>
      </c>
      <c r="I20" s="72"/>
      <c r="J20" s="35">
        <f t="shared" si="1"/>
        <v>0</v>
      </c>
      <c r="K20" s="72"/>
      <c r="L20" s="35">
        <f t="shared" si="2"/>
        <v>0</v>
      </c>
      <c r="M20" s="20">
        <v>204</v>
      </c>
      <c r="N20" s="23">
        <f t="shared" si="3"/>
        <v>0.2249173098125689</v>
      </c>
      <c r="O20" s="79" t="s">
        <v>34</v>
      </c>
    </row>
    <row r="21" spans="1:15" ht="12.75">
      <c r="A21" s="25" t="s">
        <v>35</v>
      </c>
      <c r="B21" s="25" t="s">
        <v>36</v>
      </c>
      <c r="C21" s="25" t="s">
        <v>37</v>
      </c>
      <c r="D21" s="25">
        <v>6</v>
      </c>
      <c r="E21" s="21">
        <v>331</v>
      </c>
      <c r="F21" s="21">
        <v>473</v>
      </c>
      <c r="G21" s="21">
        <f t="shared" si="0"/>
        <v>804</v>
      </c>
      <c r="H21" s="25" t="s">
        <v>35</v>
      </c>
      <c r="I21" s="72"/>
      <c r="J21" s="35">
        <f t="shared" si="1"/>
        <v>0</v>
      </c>
      <c r="K21" s="72"/>
      <c r="L21" s="35">
        <f t="shared" si="2"/>
        <v>0</v>
      </c>
      <c r="M21" s="20">
        <v>171</v>
      </c>
      <c r="N21" s="23">
        <f t="shared" si="3"/>
        <v>0.2126865671641791</v>
      </c>
      <c r="O21" s="79" t="s">
        <v>35</v>
      </c>
    </row>
    <row r="22" spans="1:15" ht="12.75">
      <c r="A22" s="25" t="s">
        <v>38</v>
      </c>
      <c r="B22" s="25" t="s">
        <v>36</v>
      </c>
      <c r="C22" s="25" t="s">
        <v>37</v>
      </c>
      <c r="D22" s="25" t="s">
        <v>39</v>
      </c>
      <c r="E22" s="21">
        <v>383</v>
      </c>
      <c r="F22" s="21">
        <v>463</v>
      </c>
      <c r="G22" s="21">
        <f t="shared" si="0"/>
        <v>846</v>
      </c>
      <c r="H22" s="25" t="s">
        <v>38</v>
      </c>
      <c r="I22" s="72"/>
      <c r="J22" s="35">
        <f t="shared" si="1"/>
        <v>0</v>
      </c>
      <c r="K22" s="72"/>
      <c r="L22" s="35">
        <f t="shared" si="2"/>
        <v>0</v>
      </c>
      <c r="M22" s="20">
        <v>205</v>
      </c>
      <c r="N22" s="23">
        <f t="shared" si="3"/>
        <v>0.24231678486997635</v>
      </c>
      <c r="O22" s="79" t="s">
        <v>38</v>
      </c>
    </row>
    <row r="23" spans="1:15" ht="12.75">
      <c r="A23" s="25" t="s">
        <v>16</v>
      </c>
      <c r="B23" s="25" t="s">
        <v>36</v>
      </c>
      <c r="C23" s="25" t="s">
        <v>37</v>
      </c>
      <c r="D23" s="25" t="s">
        <v>39</v>
      </c>
      <c r="E23" s="21">
        <v>363</v>
      </c>
      <c r="F23" s="21">
        <v>422</v>
      </c>
      <c r="G23" s="21">
        <f t="shared" si="0"/>
        <v>785</v>
      </c>
      <c r="H23" s="25" t="s">
        <v>16</v>
      </c>
      <c r="I23" s="72"/>
      <c r="J23" s="35">
        <f t="shared" si="1"/>
        <v>0</v>
      </c>
      <c r="K23" s="72"/>
      <c r="L23" s="35">
        <f t="shared" si="2"/>
        <v>0</v>
      </c>
      <c r="M23" s="20">
        <v>206</v>
      </c>
      <c r="N23" s="23">
        <f t="shared" si="3"/>
        <v>0.2624203821656051</v>
      </c>
      <c r="O23" s="79" t="s">
        <v>16</v>
      </c>
    </row>
    <row r="24" spans="1:15" ht="12.75">
      <c r="A24" s="25" t="s">
        <v>40</v>
      </c>
      <c r="B24" s="25" t="s">
        <v>36</v>
      </c>
      <c r="C24" s="25" t="s">
        <v>37</v>
      </c>
      <c r="D24" s="25">
        <v>5</v>
      </c>
      <c r="E24" s="21">
        <v>360</v>
      </c>
      <c r="F24" s="21">
        <v>446</v>
      </c>
      <c r="G24" s="21">
        <f t="shared" si="0"/>
        <v>806</v>
      </c>
      <c r="H24" s="25" t="s">
        <v>40</v>
      </c>
      <c r="I24" s="72"/>
      <c r="J24" s="35">
        <f t="shared" si="1"/>
        <v>0</v>
      </c>
      <c r="K24" s="72"/>
      <c r="L24" s="35">
        <f t="shared" si="2"/>
        <v>0</v>
      </c>
      <c r="M24" s="20">
        <v>213</v>
      </c>
      <c r="N24" s="23">
        <f t="shared" si="3"/>
        <v>0.2642679900744417</v>
      </c>
      <c r="O24" s="79" t="s">
        <v>40</v>
      </c>
    </row>
    <row r="25" spans="1:15" ht="12.75">
      <c r="A25" s="25" t="s">
        <v>41</v>
      </c>
      <c r="B25" s="25" t="s">
        <v>36</v>
      </c>
      <c r="C25" s="25" t="s">
        <v>37</v>
      </c>
      <c r="D25" s="25">
        <v>5</v>
      </c>
      <c r="E25" s="21">
        <v>337</v>
      </c>
      <c r="F25" s="21">
        <v>402</v>
      </c>
      <c r="G25" s="21">
        <f t="shared" si="0"/>
        <v>739</v>
      </c>
      <c r="H25" s="25" t="s">
        <v>41</v>
      </c>
      <c r="I25" s="72"/>
      <c r="J25" s="35">
        <f t="shared" si="1"/>
        <v>0</v>
      </c>
      <c r="K25" s="72"/>
      <c r="L25" s="35">
        <f t="shared" si="2"/>
        <v>0</v>
      </c>
      <c r="M25" s="20">
        <v>195</v>
      </c>
      <c r="N25" s="23">
        <f t="shared" si="3"/>
        <v>0.2638700947225981</v>
      </c>
      <c r="O25" s="79" t="s">
        <v>41</v>
      </c>
    </row>
    <row r="26" spans="1:15" ht="12.75">
      <c r="A26" s="25" t="s">
        <v>42</v>
      </c>
      <c r="B26" s="25" t="s">
        <v>103</v>
      </c>
      <c r="C26" s="25" t="s">
        <v>43</v>
      </c>
      <c r="D26" s="25">
        <v>33</v>
      </c>
      <c r="E26" s="21">
        <v>370</v>
      </c>
      <c r="F26" s="21">
        <v>418</v>
      </c>
      <c r="G26" s="21">
        <f t="shared" si="0"/>
        <v>788</v>
      </c>
      <c r="H26" s="25" t="s">
        <v>42</v>
      </c>
      <c r="I26" s="72"/>
      <c r="J26" s="35">
        <f t="shared" si="1"/>
        <v>0</v>
      </c>
      <c r="K26" s="72"/>
      <c r="L26" s="35">
        <f t="shared" si="2"/>
        <v>0</v>
      </c>
      <c r="M26" s="20">
        <v>171</v>
      </c>
      <c r="N26" s="23">
        <f t="shared" si="3"/>
        <v>0.217005076142132</v>
      </c>
      <c r="O26" s="79" t="s">
        <v>42</v>
      </c>
    </row>
    <row r="27" spans="1:15" ht="12.75">
      <c r="A27" s="25" t="s">
        <v>44</v>
      </c>
      <c r="B27" s="25" t="s">
        <v>103</v>
      </c>
      <c r="C27" s="25" t="s">
        <v>43</v>
      </c>
      <c r="D27" s="25">
        <v>33</v>
      </c>
      <c r="E27" s="21">
        <v>373</v>
      </c>
      <c r="F27" s="21">
        <v>424</v>
      </c>
      <c r="G27" s="21">
        <f t="shared" si="0"/>
        <v>797</v>
      </c>
      <c r="H27" s="25" t="s">
        <v>44</v>
      </c>
      <c r="I27" s="72"/>
      <c r="J27" s="35">
        <f t="shared" si="1"/>
        <v>0</v>
      </c>
      <c r="K27" s="72"/>
      <c r="L27" s="35">
        <f t="shared" si="2"/>
        <v>0</v>
      </c>
      <c r="M27" s="20">
        <v>204</v>
      </c>
      <c r="N27" s="23">
        <f t="shared" si="3"/>
        <v>0.2559598494353827</v>
      </c>
      <c r="O27" s="79" t="s">
        <v>44</v>
      </c>
    </row>
    <row r="28" spans="1:15" ht="12.75">
      <c r="A28" s="25" t="s">
        <v>45</v>
      </c>
      <c r="B28" s="25" t="s">
        <v>46</v>
      </c>
      <c r="C28" s="25" t="s">
        <v>47</v>
      </c>
      <c r="D28" s="25"/>
      <c r="E28" s="21">
        <v>423</v>
      </c>
      <c r="F28" s="21">
        <v>466</v>
      </c>
      <c r="G28" s="21">
        <f t="shared" si="0"/>
        <v>889</v>
      </c>
      <c r="H28" s="25" t="s">
        <v>45</v>
      </c>
      <c r="I28" s="72"/>
      <c r="J28" s="35">
        <f t="shared" si="1"/>
        <v>0</v>
      </c>
      <c r="K28" s="72"/>
      <c r="L28" s="35">
        <f t="shared" si="2"/>
        <v>0</v>
      </c>
      <c r="M28" s="20">
        <v>208</v>
      </c>
      <c r="N28" s="23">
        <f t="shared" si="3"/>
        <v>0.23397075365579303</v>
      </c>
      <c r="O28" s="79" t="s">
        <v>45</v>
      </c>
    </row>
    <row r="29" spans="1:15" ht="12.75">
      <c r="A29" s="25" t="s">
        <v>48</v>
      </c>
      <c r="B29" s="25" t="s">
        <v>46</v>
      </c>
      <c r="C29" s="25" t="s">
        <v>47</v>
      </c>
      <c r="D29" s="25"/>
      <c r="E29" s="21">
        <v>438</v>
      </c>
      <c r="F29" s="21">
        <v>488</v>
      </c>
      <c r="G29" s="21">
        <f t="shared" si="0"/>
        <v>926</v>
      </c>
      <c r="H29" s="25" t="s">
        <v>48</v>
      </c>
      <c r="I29" s="72"/>
      <c r="J29" s="35">
        <f t="shared" si="1"/>
        <v>0</v>
      </c>
      <c r="K29" s="72"/>
      <c r="L29" s="35">
        <f t="shared" si="2"/>
        <v>0</v>
      </c>
      <c r="M29" s="20">
        <v>178</v>
      </c>
      <c r="N29" s="23">
        <f t="shared" si="3"/>
        <v>0.19222462203023757</v>
      </c>
      <c r="O29" s="79" t="s">
        <v>48</v>
      </c>
    </row>
    <row r="30" spans="1:15" ht="12.75">
      <c r="A30" s="25" t="s">
        <v>49</v>
      </c>
      <c r="B30" s="25" t="s">
        <v>46</v>
      </c>
      <c r="C30" s="25" t="s">
        <v>47</v>
      </c>
      <c r="D30" s="25"/>
      <c r="E30" s="21">
        <v>338</v>
      </c>
      <c r="F30" s="21">
        <v>366</v>
      </c>
      <c r="G30" s="21">
        <f t="shared" si="0"/>
        <v>704</v>
      </c>
      <c r="H30" s="25" t="s">
        <v>49</v>
      </c>
      <c r="I30" s="72"/>
      <c r="J30" s="35">
        <f t="shared" si="1"/>
        <v>0</v>
      </c>
      <c r="K30" s="72"/>
      <c r="L30" s="35">
        <f t="shared" si="2"/>
        <v>0</v>
      </c>
      <c r="M30" s="20">
        <v>154</v>
      </c>
      <c r="N30" s="23">
        <f t="shared" si="3"/>
        <v>0.21875</v>
      </c>
      <c r="O30" s="79" t="s">
        <v>49</v>
      </c>
    </row>
    <row r="31" spans="1:15" ht="12.75">
      <c r="A31" s="25" t="s">
        <v>50</v>
      </c>
      <c r="B31" s="25" t="s">
        <v>46</v>
      </c>
      <c r="C31" s="25" t="s">
        <v>47</v>
      </c>
      <c r="D31" s="25"/>
      <c r="E31" s="21">
        <v>334</v>
      </c>
      <c r="F31" s="21">
        <v>374</v>
      </c>
      <c r="G31" s="21">
        <f t="shared" si="0"/>
        <v>708</v>
      </c>
      <c r="H31" s="25" t="s">
        <v>50</v>
      </c>
      <c r="I31" s="72"/>
      <c r="J31" s="35">
        <f t="shared" si="1"/>
        <v>0</v>
      </c>
      <c r="K31" s="72"/>
      <c r="L31" s="35">
        <f t="shared" si="2"/>
        <v>0</v>
      </c>
      <c r="M31" s="20">
        <v>205</v>
      </c>
      <c r="N31" s="23">
        <f t="shared" si="3"/>
        <v>0.2895480225988701</v>
      </c>
      <c r="O31" s="79" t="s">
        <v>50</v>
      </c>
    </row>
    <row r="32" spans="1:15" ht="12.75">
      <c r="A32" s="25" t="s">
        <v>51</v>
      </c>
      <c r="B32" s="25" t="s">
        <v>52</v>
      </c>
      <c r="C32" s="25" t="s">
        <v>53</v>
      </c>
      <c r="D32" s="25"/>
      <c r="E32" s="21">
        <v>438</v>
      </c>
      <c r="F32" s="21">
        <v>510</v>
      </c>
      <c r="G32" s="21">
        <f t="shared" si="0"/>
        <v>948</v>
      </c>
      <c r="H32" s="25" t="s">
        <v>51</v>
      </c>
      <c r="I32" s="72"/>
      <c r="J32" s="35">
        <f t="shared" si="1"/>
        <v>0</v>
      </c>
      <c r="K32" s="72"/>
      <c r="L32" s="35">
        <f t="shared" si="2"/>
        <v>0</v>
      </c>
      <c r="M32" s="20">
        <v>243</v>
      </c>
      <c r="N32" s="23">
        <f t="shared" si="3"/>
        <v>0.2563291139240506</v>
      </c>
      <c r="O32" s="79" t="s">
        <v>51</v>
      </c>
    </row>
    <row r="33" spans="1:15" ht="12.75">
      <c r="A33" s="25" t="s">
        <v>54</v>
      </c>
      <c r="B33" s="25" t="s">
        <v>52</v>
      </c>
      <c r="C33" s="25" t="s">
        <v>53</v>
      </c>
      <c r="D33" s="25"/>
      <c r="E33" s="21">
        <v>457</v>
      </c>
      <c r="F33" s="21">
        <v>539</v>
      </c>
      <c r="G33" s="21">
        <f t="shared" si="0"/>
        <v>996</v>
      </c>
      <c r="H33" s="25" t="s">
        <v>54</v>
      </c>
      <c r="I33" s="72"/>
      <c r="J33" s="35">
        <f t="shared" si="1"/>
        <v>0</v>
      </c>
      <c r="K33" s="72"/>
      <c r="L33" s="35">
        <f t="shared" si="2"/>
        <v>0</v>
      </c>
      <c r="M33" s="20">
        <v>219</v>
      </c>
      <c r="N33" s="23">
        <f t="shared" si="3"/>
        <v>0.21987951807228914</v>
      </c>
      <c r="O33" s="79" t="s">
        <v>54</v>
      </c>
    </row>
    <row r="34" spans="1:15" ht="12.75">
      <c r="A34" s="25" t="s">
        <v>55</v>
      </c>
      <c r="B34" s="25" t="s">
        <v>52</v>
      </c>
      <c r="C34" s="25" t="s">
        <v>53</v>
      </c>
      <c r="D34" s="25"/>
      <c r="E34" s="21">
        <v>428</v>
      </c>
      <c r="F34" s="21">
        <v>527</v>
      </c>
      <c r="G34" s="21">
        <f t="shared" si="0"/>
        <v>955</v>
      </c>
      <c r="H34" s="25" t="s">
        <v>55</v>
      </c>
      <c r="I34" s="72"/>
      <c r="J34" s="35">
        <f t="shared" si="1"/>
        <v>0</v>
      </c>
      <c r="K34" s="72"/>
      <c r="L34" s="35">
        <f t="shared" si="2"/>
        <v>0</v>
      </c>
      <c r="M34" s="20">
        <v>228</v>
      </c>
      <c r="N34" s="23">
        <f t="shared" si="3"/>
        <v>0.2387434554973822</v>
      </c>
      <c r="O34" s="79" t="s">
        <v>55</v>
      </c>
    </row>
    <row r="35" spans="1:15" ht="12.75">
      <c r="A35" s="25" t="s">
        <v>56</v>
      </c>
      <c r="B35" s="25" t="s">
        <v>107</v>
      </c>
      <c r="C35" s="25" t="s">
        <v>108</v>
      </c>
      <c r="D35" s="25">
        <v>43</v>
      </c>
      <c r="E35" s="21">
        <v>378</v>
      </c>
      <c r="F35" s="21">
        <v>388</v>
      </c>
      <c r="G35" s="21">
        <f t="shared" si="0"/>
        <v>766</v>
      </c>
      <c r="H35" s="25" t="s">
        <v>56</v>
      </c>
      <c r="I35" s="72"/>
      <c r="J35" s="35">
        <f t="shared" si="1"/>
        <v>0</v>
      </c>
      <c r="K35" s="72"/>
      <c r="L35" s="35">
        <f t="shared" si="2"/>
        <v>0</v>
      </c>
      <c r="M35" s="20">
        <v>185</v>
      </c>
      <c r="N35" s="23">
        <f t="shared" si="3"/>
        <v>0.24151436031331594</v>
      </c>
      <c r="O35" s="79" t="s">
        <v>56</v>
      </c>
    </row>
    <row r="36" spans="1:15" ht="12.75">
      <c r="A36" s="25" t="s">
        <v>57</v>
      </c>
      <c r="B36" s="25" t="s">
        <v>107</v>
      </c>
      <c r="C36" s="25" t="s">
        <v>108</v>
      </c>
      <c r="D36" s="25">
        <v>43</v>
      </c>
      <c r="E36" s="21">
        <v>380</v>
      </c>
      <c r="F36" s="21">
        <v>385</v>
      </c>
      <c r="G36" s="21">
        <f t="shared" si="0"/>
        <v>765</v>
      </c>
      <c r="H36" s="25" t="s">
        <v>57</v>
      </c>
      <c r="I36" s="72"/>
      <c r="J36" s="35">
        <f t="shared" si="1"/>
        <v>0</v>
      </c>
      <c r="K36" s="72"/>
      <c r="L36" s="35">
        <f t="shared" si="2"/>
        <v>0</v>
      </c>
      <c r="M36" s="20">
        <v>160</v>
      </c>
      <c r="N36" s="23">
        <f t="shared" si="3"/>
        <v>0.20915032679738563</v>
      </c>
      <c r="O36" s="79" t="s">
        <v>57</v>
      </c>
    </row>
    <row r="37" spans="1:15" ht="12.75">
      <c r="A37" s="25" t="s">
        <v>58</v>
      </c>
      <c r="B37" s="25" t="s">
        <v>59</v>
      </c>
      <c r="C37" s="25" t="s">
        <v>60</v>
      </c>
      <c r="D37" s="25" t="s">
        <v>11</v>
      </c>
      <c r="E37" s="21">
        <v>331</v>
      </c>
      <c r="F37" s="21">
        <v>372</v>
      </c>
      <c r="G37" s="21">
        <f t="shared" si="0"/>
        <v>703</v>
      </c>
      <c r="H37" s="25" t="s">
        <v>58</v>
      </c>
      <c r="I37" s="72"/>
      <c r="J37" s="35">
        <f t="shared" si="1"/>
        <v>0</v>
      </c>
      <c r="K37" s="72"/>
      <c r="L37" s="35">
        <f t="shared" si="2"/>
        <v>0</v>
      </c>
      <c r="M37" s="20">
        <v>131</v>
      </c>
      <c r="N37" s="23">
        <f t="shared" si="3"/>
        <v>0.18634423897581792</v>
      </c>
      <c r="O37" s="79" t="s">
        <v>58</v>
      </c>
    </row>
    <row r="38" spans="1:15" ht="12.75">
      <c r="A38" s="25" t="s">
        <v>61</v>
      </c>
      <c r="B38" s="25" t="s">
        <v>59</v>
      </c>
      <c r="C38" s="25" t="s">
        <v>60</v>
      </c>
      <c r="D38" s="25" t="s">
        <v>11</v>
      </c>
      <c r="E38" s="21">
        <v>361</v>
      </c>
      <c r="F38" s="21">
        <v>381</v>
      </c>
      <c r="G38" s="21">
        <f t="shared" si="0"/>
        <v>742</v>
      </c>
      <c r="H38" s="25" t="s">
        <v>61</v>
      </c>
      <c r="I38" s="72"/>
      <c r="J38" s="35">
        <f t="shared" si="1"/>
        <v>0</v>
      </c>
      <c r="K38" s="72"/>
      <c r="L38" s="35">
        <f t="shared" si="2"/>
        <v>0</v>
      </c>
      <c r="M38" s="20">
        <v>155</v>
      </c>
      <c r="N38" s="23">
        <f t="shared" si="3"/>
        <v>0.20889487870619947</v>
      </c>
      <c r="O38" s="79" t="s">
        <v>61</v>
      </c>
    </row>
    <row r="39" spans="1:15" ht="12.75">
      <c r="A39" s="25" t="s">
        <v>62</v>
      </c>
      <c r="B39" s="25" t="s">
        <v>59</v>
      </c>
      <c r="C39" s="25" t="s">
        <v>60</v>
      </c>
      <c r="D39" s="25" t="s">
        <v>11</v>
      </c>
      <c r="E39" s="21">
        <v>334</v>
      </c>
      <c r="F39" s="21">
        <v>323</v>
      </c>
      <c r="G39" s="21">
        <f t="shared" si="0"/>
        <v>657</v>
      </c>
      <c r="H39" s="25" t="s">
        <v>62</v>
      </c>
      <c r="I39" s="72"/>
      <c r="J39" s="35">
        <f t="shared" si="1"/>
        <v>0</v>
      </c>
      <c r="K39" s="72"/>
      <c r="L39" s="35">
        <f t="shared" si="2"/>
        <v>0</v>
      </c>
      <c r="M39" s="20">
        <v>124</v>
      </c>
      <c r="N39" s="23">
        <f t="shared" si="3"/>
        <v>0.1887366818873668</v>
      </c>
      <c r="O39" s="79" t="s">
        <v>62</v>
      </c>
    </row>
    <row r="40" spans="1:15" ht="12.75">
      <c r="A40" s="25" t="s">
        <v>63</v>
      </c>
      <c r="B40" s="25" t="s">
        <v>64</v>
      </c>
      <c r="C40" s="25" t="s">
        <v>65</v>
      </c>
      <c r="D40" s="25"/>
      <c r="E40" s="21">
        <v>315</v>
      </c>
      <c r="F40" s="21">
        <v>371</v>
      </c>
      <c r="G40" s="21">
        <f t="shared" si="0"/>
        <v>686</v>
      </c>
      <c r="H40" s="25" t="s">
        <v>63</v>
      </c>
      <c r="I40" s="72"/>
      <c r="J40" s="35">
        <f t="shared" si="1"/>
        <v>0</v>
      </c>
      <c r="K40" s="72"/>
      <c r="L40" s="35">
        <f t="shared" si="2"/>
        <v>0</v>
      </c>
      <c r="M40" s="20">
        <v>145</v>
      </c>
      <c r="N40" s="23">
        <f t="shared" si="3"/>
        <v>0.21137026239067055</v>
      </c>
      <c r="O40" s="79" t="s">
        <v>63</v>
      </c>
    </row>
    <row r="41" spans="1:15" ht="12.75">
      <c r="A41" s="25" t="s">
        <v>66</v>
      </c>
      <c r="B41" s="25" t="s">
        <v>64</v>
      </c>
      <c r="C41" s="25" t="s">
        <v>65</v>
      </c>
      <c r="D41" s="25"/>
      <c r="E41" s="21">
        <v>386</v>
      </c>
      <c r="F41" s="21">
        <v>463</v>
      </c>
      <c r="G41" s="21">
        <f t="shared" si="0"/>
        <v>849</v>
      </c>
      <c r="H41" s="25" t="s">
        <v>66</v>
      </c>
      <c r="I41" s="72"/>
      <c r="J41" s="35">
        <f aca="true" t="shared" si="4" ref="J41:J58">(I41/E41)</f>
        <v>0</v>
      </c>
      <c r="K41" s="72"/>
      <c r="L41" s="35">
        <f aca="true" t="shared" si="5" ref="L41:L58">(K41/F41)</f>
        <v>0</v>
      </c>
      <c r="M41" s="20">
        <v>215</v>
      </c>
      <c r="N41" s="23">
        <f aca="true" t="shared" si="6" ref="N41:N58">(M41/G41)</f>
        <v>0.25323910482921086</v>
      </c>
      <c r="O41" s="79" t="s">
        <v>66</v>
      </c>
    </row>
    <row r="42" spans="1:15" ht="12.75">
      <c r="A42" s="25" t="s">
        <v>67</v>
      </c>
      <c r="B42" s="25" t="s">
        <v>64</v>
      </c>
      <c r="C42" s="25" t="s">
        <v>65</v>
      </c>
      <c r="D42" s="25"/>
      <c r="E42" s="21">
        <v>377</v>
      </c>
      <c r="F42" s="21">
        <v>399</v>
      </c>
      <c r="G42" s="21">
        <f t="shared" si="0"/>
        <v>776</v>
      </c>
      <c r="H42" s="25" t="s">
        <v>67</v>
      </c>
      <c r="I42" s="72"/>
      <c r="J42" s="35">
        <f t="shared" si="4"/>
        <v>0</v>
      </c>
      <c r="K42" s="72"/>
      <c r="L42" s="35">
        <f t="shared" si="5"/>
        <v>0</v>
      </c>
      <c r="M42" s="20">
        <v>201</v>
      </c>
      <c r="N42" s="23">
        <f t="shared" si="6"/>
        <v>0.25902061855670105</v>
      </c>
      <c r="O42" s="79" t="s">
        <v>67</v>
      </c>
    </row>
    <row r="43" spans="1:15" ht="12.75">
      <c r="A43" s="25" t="s">
        <v>68</v>
      </c>
      <c r="B43" s="25" t="s">
        <v>104</v>
      </c>
      <c r="C43" s="25" t="s">
        <v>105</v>
      </c>
      <c r="D43" s="25">
        <v>21</v>
      </c>
      <c r="E43" s="21">
        <v>0</v>
      </c>
      <c r="F43" s="21">
        <v>0</v>
      </c>
      <c r="G43" s="21">
        <f t="shared" si="0"/>
        <v>0</v>
      </c>
      <c r="H43" s="25" t="s">
        <v>68</v>
      </c>
      <c r="I43" s="72"/>
      <c r="J43" s="35" t="e">
        <f t="shared" si="4"/>
        <v>#DIV/0!</v>
      </c>
      <c r="K43" s="72"/>
      <c r="L43" s="35" t="e">
        <f t="shared" si="5"/>
        <v>#DIV/0!</v>
      </c>
      <c r="M43" s="20">
        <v>4</v>
      </c>
      <c r="N43" s="23" t="e">
        <f t="shared" si="6"/>
        <v>#DIV/0!</v>
      </c>
      <c r="O43" s="79" t="s">
        <v>68</v>
      </c>
    </row>
    <row r="44" spans="1:15" ht="12.75">
      <c r="A44" s="25" t="s">
        <v>69</v>
      </c>
      <c r="B44" s="25" t="s">
        <v>70</v>
      </c>
      <c r="C44" s="25" t="s">
        <v>71</v>
      </c>
      <c r="D44" s="25" t="s">
        <v>72</v>
      </c>
      <c r="E44" s="21">
        <v>534</v>
      </c>
      <c r="F44" s="21">
        <v>535</v>
      </c>
      <c r="G44" s="21">
        <f t="shared" si="0"/>
        <v>1069</v>
      </c>
      <c r="H44" s="25" t="s">
        <v>69</v>
      </c>
      <c r="I44" s="72"/>
      <c r="J44" s="35">
        <f t="shared" si="4"/>
        <v>0</v>
      </c>
      <c r="K44" s="72"/>
      <c r="L44" s="35">
        <f t="shared" si="5"/>
        <v>0</v>
      </c>
      <c r="M44" s="20">
        <v>253</v>
      </c>
      <c r="N44" s="23">
        <f t="shared" si="6"/>
        <v>0.23666978484565013</v>
      </c>
      <c r="O44" s="79" t="s">
        <v>69</v>
      </c>
    </row>
    <row r="45" spans="1:15" ht="12.75">
      <c r="A45" s="25" t="s">
        <v>73</v>
      </c>
      <c r="B45" s="25" t="s">
        <v>70</v>
      </c>
      <c r="C45" s="25" t="s">
        <v>71</v>
      </c>
      <c r="D45" s="25" t="s">
        <v>72</v>
      </c>
      <c r="E45" s="21">
        <v>408</v>
      </c>
      <c r="F45" s="21">
        <v>459</v>
      </c>
      <c r="G45" s="21">
        <f t="shared" si="0"/>
        <v>867</v>
      </c>
      <c r="H45" s="25" t="s">
        <v>73</v>
      </c>
      <c r="I45" s="72"/>
      <c r="J45" s="35">
        <f t="shared" si="4"/>
        <v>0</v>
      </c>
      <c r="K45" s="72"/>
      <c r="L45" s="35">
        <f t="shared" si="5"/>
        <v>0</v>
      </c>
      <c r="M45" s="20">
        <v>213</v>
      </c>
      <c r="N45" s="23">
        <f t="shared" si="6"/>
        <v>0.24567474048442905</v>
      </c>
      <c r="O45" s="79" t="s">
        <v>73</v>
      </c>
    </row>
    <row r="46" spans="1:15" ht="12.75">
      <c r="A46" s="25" t="s">
        <v>74</v>
      </c>
      <c r="B46" s="25" t="s">
        <v>70</v>
      </c>
      <c r="C46" s="25" t="s">
        <v>71</v>
      </c>
      <c r="D46" s="25" t="s">
        <v>72</v>
      </c>
      <c r="E46" s="21">
        <v>403</v>
      </c>
      <c r="F46" s="21">
        <v>482</v>
      </c>
      <c r="G46" s="21">
        <f t="shared" si="0"/>
        <v>885</v>
      </c>
      <c r="H46" s="25" t="s">
        <v>74</v>
      </c>
      <c r="I46" s="72"/>
      <c r="J46" s="35">
        <f t="shared" si="4"/>
        <v>0</v>
      </c>
      <c r="K46" s="72"/>
      <c r="L46" s="35">
        <f t="shared" si="5"/>
        <v>0</v>
      </c>
      <c r="M46" s="20">
        <v>217</v>
      </c>
      <c r="N46" s="23">
        <f t="shared" si="6"/>
        <v>0.24519774011299436</v>
      </c>
      <c r="O46" s="79" t="s">
        <v>74</v>
      </c>
    </row>
    <row r="47" spans="1:15" ht="12.75">
      <c r="A47" s="25" t="s">
        <v>75</v>
      </c>
      <c r="B47" s="25" t="s">
        <v>70</v>
      </c>
      <c r="C47" s="25" t="s">
        <v>71</v>
      </c>
      <c r="D47" s="25" t="s">
        <v>72</v>
      </c>
      <c r="E47" s="21">
        <v>362</v>
      </c>
      <c r="F47" s="21">
        <v>348</v>
      </c>
      <c r="G47" s="21">
        <f t="shared" si="0"/>
        <v>710</v>
      </c>
      <c r="H47" s="25" t="s">
        <v>75</v>
      </c>
      <c r="I47" s="72"/>
      <c r="J47" s="35">
        <f t="shared" si="4"/>
        <v>0</v>
      </c>
      <c r="K47" s="72"/>
      <c r="L47" s="35">
        <f t="shared" si="5"/>
        <v>0</v>
      </c>
      <c r="M47" s="20">
        <v>162</v>
      </c>
      <c r="N47" s="23">
        <f t="shared" si="6"/>
        <v>0.22816901408450704</v>
      </c>
      <c r="O47" s="79" t="s">
        <v>75</v>
      </c>
    </row>
    <row r="48" spans="1:15" ht="12.75">
      <c r="A48" s="25" t="s">
        <v>76</v>
      </c>
      <c r="B48" s="25" t="s">
        <v>77</v>
      </c>
      <c r="C48" s="25" t="s">
        <v>78</v>
      </c>
      <c r="D48" s="25" t="s">
        <v>11</v>
      </c>
      <c r="E48" s="21">
        <v>365</v>
      </c>
      <c r="F48" s="21">
        <v>379</v>
      </c>
      <c r="G48" s="21">
        <f t="shared" si="0"/>
        <v>744</v>
      </c>
      <c r="H48" s="25" t="s">
        <v>76</v>
      </c>
      <c r="I48" s="72"/>
      <c r="J48" s="35">
        <f t="shared" si="4"/>
        <v>0</v>
      </c>
      <c r="K48" s="72"/>
      <c r="L48" s="35">
        <f t="shared" si="5"/>
        <v>0</v>
      </c>
      <c r="M48" s="20">
        <v>158</v>
      </c>
      <c r="N48" s="23">
        <f t="shared" si="6"/>
        <v>0.21236559139784947</v>
      </c>
      <c r="O48" s="79" t="s">
        <v>76</v>
      </c>
    </row>
    <row r="49" spans="1:15" ht="12.75">
      <c r="A49" s="25" t="s">
        <v>79</v>
      </c>
      <c r="B49" s="25" t="s">
        <v>77</v>
      </c>
      <c r="C49" s="25" t="s">
        <v>78</v>
      </c>
      <c r="D49" s="25" t="s">
        <v>11</v>
      </c>
      <c r="E49" s="21">
        <v>365</v>
      </c>
      <c r="F49" s="21">
        <v>376</v>
      </c>
      <c r="G49" s="21">
        <f t="shared" si="0"/>
        <v>741</v>
      </c>
      <c r="H49" s="25" t="s">
        <v>79</v>
      </c>
      <c r="I49" s="72"/>
      <c r="J49" s="35">
        <f t="shared" si="4"/>
        <v>0</v>
      </c>
      <c r="K49" s="72"/>
      <c r="L49" s="35">
        <f t="shared" si="5"/>
        <v>0</v>
      </c>
      <c r="M49" s="20">
        <v>139</v>
      </c>
      <c r="N49" s="23">
        <f t="shared" si="6"/>
        <v>0.18758434547908232</v>
      </c>
      <c r="O49" s="79" t="s">
        <v>79</v>
      </c>
    </row>
    <row r="50" spans="1:15" ht="12.75">
      <c r="A50" s="25" t="s">
        <v>80</v>
      </c>
      <c r="B50" s="25" t="s">
        <v>77</v>
      </c>
      <c r="C50" s="25" t="s">
        <v>78</v>
      </c>
      <c r="D50" s="25" t="s">
        <v>11</v>
      </c>
      <c r="E50" s="21">
        <v>340</v>
      </c>
      <c r="F50" s="21">
        <v>374</v>
      </c>
      <c r="G50" s="21">
        <f t="shared" si="0"/>
        <v>714</v>
      </c>
      <c r="H50" s="25" t="s">
        <v>80</v>
      </c>
      <c r="I50" s="72"/>
      <c r="J50" s="35">
        <f t="shared" si="4"/>
        <v>0</v>
      </c>
      <c r="K50" s="72"/>
      <c r="L50" s="35">
        <f t="shared" si="5"/>
        <v>0</v>
      </c>
      <c r="M50" s="20">
        <v>170</v>
      </c>
      <c r="N50" s="23">
        <f t="shared" si="6"/>
        <v>0.23809523809523808</v>
      </c>
      <c r="O50" s="79" t="s">
        <v>80</v>
      </c>
    </row>
    <row r="51" spans="1:15" ht="12.75">
      <c r="A51" s="25" t="s">
        <v>81</v>
      </c>
      <c r="B51" s="25" t="s">
        <v>82</v>
      </c>
      <c r="C51" s="25" t="s">
        <v>25</v>
      </c>
      <c r="D51" s="25" t="s">
        <v>83</v>
      </c>
      <c r="E51" s="21">
        <v>320</v>
      </c>
      <c r="F51" s="21">
        <v>362</v>
      </c>
      <c r="G51" s="21">
        <f t="shared" si="0"/>
        <v>682</v>
      </c>
      <c r="H51" s="25" t="s">
        <v>81</v>
      </c>
      <c r="I51" s="72"/>
      <c r="J51" s="35">
        <f t="shared" si="4"/>
        <v>0</v>
      </c>
      <c r="K51" s="72"/>
      <c r="L51" s="35">
        <f t="shared" si="5"/>
        <v>0</v>
      </c>
      <c r="M51" s="20">
        <v>133</v>
      </c>
      <c r="N51" s="23">
        <f t="shared" si="6"/>
        <v>0.19501466275659823</v>
      </c>
      <c r="O51" s="79" t="s">
        <v>81</v>
      </c>
    </row>
    <row r="52" spans="1:15" ht="12.75">
      <c r="A52" s="25" t="s">
        <v>84</v>
      </c>
      <c r="B52" s="25" t="s">
        <v>82</v>
      </c>
      <c r="C52" s="25" t="s">
        <v>25</v>
      </c>
      <c r="D52" s="25" t="s">
        <v>83</v>
      </c>
      <c r="E52" s="21">
        <v>352</v>
      </c>
      <c r="F52" s="21">
        <v>412</v>
      </c>
      <c r="G52" s="21">
        <f t="shared" si="0"/>
        <v>764</v>
      </c>
      <c r="H52" s="25" t="s">
        <v>84</v>
      </c>
      <c r="I52" s="72"/>
      <c r="J52" s="35">
        <f t="shared" si="4"/>
        <v>0</v>
      </c>
      <c r="K52" s="72"/>
      <c r="L52" s="35">
        <f t="shared" si="5"/>
        <v>0</v>
      </c>
      <c r="M52" s="20">
        <v>172</v>
      </c>
      <c r="N52" s="23">
        <f t="shared" si="6"/>
        <v>0.225130890052356</v>
      </c>
      <c r="O52" s="79" t="s">
        <v>84</v>
      </c>
    </row>
    <row r="53" spans="1:15" ht="12.75">
      <c r="A53" s="25" t="s">
        <v>85</v>
      </c>
      <c r="B53" s="25" t="s">
        <v>86</v>
      </c>
      <c r="C53" s="25" t="s">
        <v>87</v>
      </c>
      <c r="D53" s="25"/>
      <c r="E53" s="21">
        <v>414</v>
      </c>
      <c r="F53" s="21">
        <v>461</v>
      </c>
      <c r="G53" s="21">
        <f t="shared" si="0"/>
        <v>875</v>
      </c>
      <c r="H53" s="25" t="s">
        <v>85</v>
      </c>
      <c r="I53" s="72"/>
      <c r="J53" s="35">
        <f t="shared" si="4"/>
        <v>0</v>
      </c>
      <c r="K53" s="72"/>
      <c r="L53" s="35">
        <f t="shared" si="5"/>
        <v>0</v>
      </c>
      <c r="M53" s="20">
        <v>235</v>
      </c>
      <c r="N53" s="23">
        <f t="shared" si="6"/>
        <v>0.26857142857142857</v>
      </c>
      <c r="O53" s="79" t="s">
        <v>85</v>
      </c>
    </row>
    <row r="54" spans="1:15" ht="12.75">
      <c r="A54" s="25" t="s">
        <v>88</v>
      </c>
      <c r="B54" s="25" t="s">
        <v>86</v>
      </c>
      <c r="C54" s="25" t="s">
        <v>87</v>
      </c>
      <c r="D54" s="25"/>
      <c r="E54" s="21">
        <v>396</v>
      </c>
      <c r="F54" s="21">
        <v>481</v>
      </c>
      <c r="G54" s="21">
        <f t="shared" si="0"/>
        <v>877</v>
      </c>
      <c r="H54" s="25" t="s">
        <v>88</v>
      </c>
      <c r="I54" s="72"/>
      <c r="J54" s="35">
        <f t="shared" si="4"/>
        <v>0</v>
      </c>
      <c r="K54" s="72"/>
      <c r="L54" s="35">
        <f t="shared" si="5"/>
        <v>0</v>
      </c>
      <c r="M54" s="20">
        <v>206</v>
      </c>
      <c r="N54" s="23">
        <f t="shared" si="6"/>
        <v>0.2348916761687571</v>
      </c>
      <c r="O54" s="79" t="s">
        <v>88</v>
      </c>
    </row>
    <row r="55" spans="1:15" ht="12.75">
      <c r="A55" s="25" t="s">
        <v>89</v>
      </c>
      <c r="B55" s="25" t="s">
        <v>86</v>
      </c>
      <c r="C55" s="25" t="s">
        <v>87</v>
      </c>
      <c r="D55" s="25"/>
      <c r="E55" s="21">
        <v>500</v>
      </c>
      <c r="F55" s="21">
        <v>520</v>
      </c>
      <c r="G55" s="21">
        <f t="shared" si="0"/>
        <v>1020</v>
      </c>
      <c r="H55" s="25" t="s">
        <v>89</v>
      </c>
      <c r="I55" s="72"/>
      <c r="J55" s="35">
        <f t="shared" si="4"/>
        <v>0</v>
      </c>
      <c r="K55" s="72"/>
      <c r="L55" s="35">
        <f t="shared" si="5"/>
        <v>0</v>
      </c>
      <c r="M55" s="20">
        <v>241</v>
      </c>
      <c r="N55" s="23">
        <f t="shared" si="6"/>
        <v>0.23627450980392156</v>
      </c>
      <c r="O55" s="79" t="s">
        <v>89</v>
      </c>
    </row>
    <row r="56" spans="1:15" ht="12.75">
      <c r="A56" s="25" t="s">
        <v>90</v>
      </c>
      <c r="B56" s="25" t="s">
        <v>86</v>
      </c>
      <c r="C56" s="25" t="s">
        <v>87</v>
      </c>
      <c r="D56" s="25"/>
      <c r="E56" s="21">
        <v>382</v>
      </c>
      <c r="F56" s="21">
        <v>461</v>
      </c>
      <c r="G56" s="21">
        <f t="shared" si="0"/>
        <v>843</v>
      </c>
      <c r="H56" s="25" t="s">
        <v>90</v>
      </c>
      <c r="I56" s="72"/>
      <c r="J56" s="35">
        <f t="shared" si="4"/>
        <v>0</v>
      </c>
      <c r="K56" s="72"/>
      <c r="L56" s="35">
        <f t="shared" si="5"/>
        <v>0</v>
      </c>
      <c r="M56" s="20">
        <v>213</v>
      </c>
      <c r="N56" s="23">
        <f t="shared" si="6"/>
        <v>0.2526690391459075</v>
      </c>
      <c r="O56" s="79" t="s">
        <v>90</v>
      </c>
    </row>
    <row r="57" spans="1:15" ht="13.5" thickBot="1">
      <c r="A57" s="25" t="s">
        <v>91</v>
      </c>
      <c r="B57" s="25" t="s">
        <v>86</v>
      </c>
      <c r="C57" s="25" t="s">
        <v>87</v>
      </c>
      <c r="D57" s="25"/>
      <c r="E57" s="21">
        <v>487</v>
      </c>
      <c r="F57" s="21">
        <v>532</v>
      </c>
      <c r="G57" s="21">
        <f t="shared" si="0"/>
        <v>1019</v>
      </c>
      <c r="H57" s="25" t="s">
        <v>91</v>
      </c>
      <c r="I57" s="72"/>
      <c r="J57" s="35">
        <f t="shared" si="4"/>
        <v>0</v>
      </c>
      <c r="K57" s="72"/>
      <c r="L57" s="35">
        <f t="shared" si="5"/>
        <v>0</v>
      </c>
      <c r="M57" s="20">
        <v>245</v>
      </c>
      <c r="N57" s="23">
        <f t="shared" si="6"/>
        <v>0.24043179587831207</v>
      </c>
      <c r="O57" s="79" t="s">
        <v>91</v>
      </c>
    </row>
    <row r="58" spans="1:15" ht="13.5" thickBot="1">
      <c r="A58" s="25"/>
      <c r="B58" s="25"/>
      <c r="C58" s="73" t="s">
        <v>92</v>
      </c>
      <c r="D58" s="25"/>
      <c r="E58" s="22">
        <f>SUM(E9:E57)</f>
        <v>18329</v>
      </c>
      <c r="F58" s="22">
        <f>SUM(F9:F57)</f>
        <v>20935</v>
      </c>
      <c r="G58" s="22">
        <f>SUM(G9:G57)</f>
        <v>39264</v>
      </c>
      <c r="H58" s="25"/>
      <c r="I58" s="36">
        <f>SUM(I9:I57)</f>
        <v>0</v>
      </c>
      <c r="J58" s="37">
        <f t="shared" si="4"/>
        <v>0</v>
      </c>
      <c r="K58" s="38">
        <f>SUM(K9:K57)</f>
        <v>0</v>
      </c>
      <c r="L58" s="37">
        <f t="shared" si="5"/>
        <v>0</v>
      </c>
      <c r="M58" s="30">
        <f>SUM(M9:M57)</f>
        <v>9095</v>
      </c>
      <c r="N58" s="24">
        <f t="shared" si="6"/>
        <v>0.23163712306438466</v>
      </c>
      <c r="O58" s="25"/>
    </row>
    <row r="60" spans="11:13" ht="12.75">
      <c r="K60" s="27" t="str">
        <f>$G$4</f>
        <v>Sezioni scrutinate</v>
      </c>
      <c r="L60" s="27"/>
      <c r="M60" s="28">
        <f>COUNTIF($M$9:$M$57,"&lt;&gt;0")</f>
        <v>49</v>
      </c>
    </row>
    <row r="61" spans="11:13" ht="12.75">
      <c r="K61" s="27" t="s">
        <v>102</v>
      </c>
      <c r="L61" s="27"/>
      <c r="M61" s="29">
        <f>$I$4</f>
        <v>49</v>
      </c>
    </row>
    <row r="63" ht="12.75">
      <c r="P63" s="74"/>
    </row>
  </sheetData>
  <sheetProtection/>
  <mergeCells count="1">
    <mergeCell ref="I6:N6"/>
  </mergeCells>
  <printOptions gridLines="1" horizontalCentered="1" verticalCentered="1"/>
  <pageMargins left="0.7874015748031497" right="0.7874015748031497" top="0.984251968503937" bottom="0.6299212598425197" header="0.5118110236220472" footer="0.5118110236220472"/>
  <pageSetup fitToHeight="1" fitToWidth="1" horizontalDpi="600" verticalDpi="600" orientation="landscape" paperSize="8" scale="66" r:id="rId2"/>
  <headerFooter alignWithMargins="0">
    <oddHeader>&amp;LComune di Vercelli&amp;RCentro Elaborazione Dati</oddHeader>
  </headerFooter>
  <ignoredErrors>
    <ignoredError sqref="O9 O22:O23 H22:H23 D11 D17 H16:H21 H37:H39 O16:O21 O37:O39 D22:D23 O10:O15 H9:H15 A37:A39 A9:A15 A16:A36 A44:A53 O24:O36 O44:O53 H24:H36 H44:H53 D37:D39 H40:H43 H54:H57 O40:O43 O54:O57 A40:A43 A54:A57 D44:D53" numberStoredAsText="1"/>
    <ignoredError sqref="N43 L43 J43 L15" evalError="1"/>
    <ignoredError sqref="G35:G36 G43 G9:G27" formulaRange="1"/>
    <ignoredError sqref="J58 L58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6:F25"/>
  <sheetViews>
    <sheetView tabSelected="1" workbookViewId="0" topLeftCell="A2">
      <selection activeCell="H20" sqref="H20"/>
    </sheetView>
  </sheetViews>
  <sheetFormatPr defaultColWidth="9.140625" defaultRowHeight="12.75"/>
  <cols>
    <col min="1" max="1" width="4.00390625" style="0" customWidth="1"/>
    <col min="2" max="5" width="11.00390625" style="0" customWidth="1"/>
    <col min="6" max="6" width="13.421875" style="0" customWidth="1"/>
  </cols>
  <sheetData>
    <row r="5" ht="13.5" thickBot="1"/>
    <row r="6" spans="2:6" ht="12.75">
      <c r="B6" s="2"/>
      <c r="C6" s="3"/>
      <c r="D6" s="3"/>
      <c r="E6" s="3"/>
      <c r="F6" s="4"/>
    </row>
    <row r="7" spans="2:6" ht="15" customHeight="1">
      <c r="B7" s="84" t="str">
        <f>'Affluenze Sabato'!$G$3&amp;" "&amp;'Affluenze Sabato'!$J$3</f>
        <v>Centro Elaborazione Dati Comune di Vercelli</v>
      </c>
      <c r="C7" s="85"/>
      <c r="D7" s="85"/>
      <c r="E7" s="85"/>
      <c r="F7" s="86"/>
    </row>
    <row r="8" spans="2:6" ht="12.75">
      <c r="B8" s="87" t="s">
        <v>95</v>
      </c>
      <c r="C8" s="88"/>
      <c r="D8" s="88"/>
      <c r="E8" s="88"/>
      <c r="F8" s="89"/>
    </row>
    <row r="9" spans="2:6" ht="12.75">
      <c r="B9" s="7"/>
      <c r="C9" s="5"/>
      <c r="D9" s="5"/>
      <c r="E9" s="5"/>
      <c r="F9" s="6"/>
    </row>
    <row r="10" spans="2:6" ht="12.75">
      <c r="B10" s="90" t="s">
        <v>96</v>
      </c>
      <c r="C10" s="91"/>
      <c r="D10" s="91"/>
      <c r="E10" s="91"/>
      <c r="F10" s="92"/>
    </row>
    <row r="11" spans="2:6" ht="15" customHeight="1">
      <c r="B11" s="93" t="str">
        <f>'Affluenze Sabato'!$I$6</f>
        <v>Ballottaggio Sindaco del 26 -27 Giugno 2004 Affluenza Sabato ore 22.15</v>
      </c>
      <c r="C11" s="94"/>
      <c r="D11" s="94"/>
      <c r="E11" s="94"/>
      <c r="F11" s="95"/>
    </row>
    <row r="12" spans="2:6" ht="12.75">
      <c r="B12" s="7"/>
      <c r="C12" s="5"/>
      <c r="D12" s="5"/>
      <c r="E12" s="5"/>
      <c r="F12" s="6"/>
    </row>
    <row r="13" spans="2:6" ht="12.75">
      <c r="B13" s="7"/>
      <c r="C13" s="5" t="str">
        <f>'Affluenze Sabato'!K60</f>
        <v>Sezioni scrutinate</v>
      </c>
      <c r="D13" s="5"/>
      <c r="E13" s="19">
        <f>'Affluenze Sabato'!M60</f>
        <v>49</v>
      </c>
      <c r="F13" s="6"/>
    </row>
    <row r="14" spans="2:6" ht="12.75">
      <c r="B14" s="7"/>
      <c r="C14" s="77" t="str">
        <f>'Affluenze Sabato'!K61</f>
        <v>su</v>
      </c>
      <c r="D14" s="78"/>
      <c r="E14" s="19">
        <f>'Affluenze Sabato'!M61</f>
        <v>49</v>
      </c>
      <c r="F14" s="6"/>
    </row>
    <row r="15" spans="2:6" ht="13.5" thickBot="1">
      <c r="B15" s="7"/>
      <c r="C15" s="5"/>
      <c r="D15" s="5"/>
      <c r="E15" s="5"/>
      <c r="F15" s="6"/>
    </row>
    <row r="16" spans="2:6" ht="12.75">
      <c r="B16" s="7"/>
      <c r="C16" s="8" t="s">
        <v>0</v>
      </c>
      <c r="D16" s="9" t="s">
        <v>0</v>
      </c>
      <c r="E16" s="10" t="s">
        <v>0</v>
      </c>
      <c r="F16" s="6"/>
    </row>
    <row r="17" spans="2:6" ht="12.75">
      <c r="B17" s="7"/>
      <c r="C17" s="11" t="s">
        <v>5</v>
      </c>
      <c r="D17" s="1" t="s">
        <v>6</v>
      </c>
      <c r="E17" s="12" t="s">
        <v>7</v>
      </c>
      <c r="F17" s="6"/>
    </row>
    <row r="18" spans="2:6" ht="12.75">
      <c r="B18" s="7"/>
      <c r="C18" s="13">
        <f>'Affluenze Sabato'!E58</f>
        <v>18329</v>
      </c>
      <c r="D18" s="14">
        <f>'Affluenze Sabato'!F58</f>
        <v>20935</v>
      </c>
      <c r="E18" s="15">
        <f>'Affluenze Sabato'!G58</f>
        <v>39264</v>
      </c>
      <c r="F18" s="6"/>
    </row>
    <row r="19" spans="2:6" ht="12.75">
      <c r="B19" s="7"/>
      <c r="C19" s="39" t="s">
        <v>93</v>
      </c>
      <c r="D19" s="40" t="s">
        <v>93</v>
      </c>
      <c r="E19" s="31" t="s">
        <v>93</v>
      </c>
      <c r="F19" s="6"/>
    </row>
    <row r="20" spans="2:6" ht="12.75">
      <c r="B20" s="7"/>
      <c r="C20" s="39" t="s">
        <v>5</v>
      </c>
      <c r="D20" s="40" t="s">
        <v>6</v>
      </c>
      <c r="E20" s="31" t="s">
        <v>7</v>
      </c>
      <c r="F20" s="6"/>
    </row>
    <row r="21" spans="2:6" ht="12.75">
      <c r="B21" s="7"/>
      <c r="C21" s="41">
        <f>'Affluenze Sabato'!$I$58</f>
        <v>0</v>
      </c>
      <c r="D21" s="42">
        <f>'Affluenze Sabato'!$K$58</f>
        <v>0</v>
      </c>
      <c r="E21" s="32">
        <f>'Affluenze Sabato'!$M$58</f>
        <v>9095</v>
      </c>
      <c r="F21" s="6"/>
    </row>
    <row r="22" spans="2:6" ht="12.75">
      <c r="B22" s="7"/>
      <c r="C22" s="39" t="s">
        <v>97</v>
      </c>
      <c r="D22" s="40" t="s">
        <v>97</v>
      </c>
      <c r="E22" s="33" t="s">
        <v>97</v>
      </c>
      <c r="F22" s="6"/>
    </row>
    <row r="23" spans="2:6" ht="12.75">
      <c r="B23" s="7"/>
      <c r="C23" s="39" t="s">
        <v>5</v>
      </c>
      <c r="D23" s="40" t="s">
        <v>98</v>
      </c>
      <c r="E23" s="33" t="s">
        <v>7</v>
      </c>
      <c r="F23" s="6"/>
    </row>
    <row r="24" spans="2:6" ht="13.5" thickBot="1">
      <c r="B24" s="7"/>
      <c r="C24" s="43">
        <f>'Affluenze Sabato'!$J$58</f>
        <v>0</v>
      </c>
      <c r="D24" s="44">
        <f>'Affluenze Sabato'!$L$58</f>
        <v>0</v>
      </c>
      <c r="E24" s="34">
        <f>'Affluenze Sabato'!$N$58</f>
        <v>0.23163712306438466</v>
      </c>
      <c r="F24" s="6"/>
    </row>
    <row r="25" spans="2:6" ht="13.5" thickBot="1">
      <c r="B25" s="16"/>
      <c r="C25" s="17"/>
      <c r="D25" s="17"/>
      <c r="E25" s="17"/>
      <c r="F25" s="18"/>
    </row>
  </sheetData>
  <sheetProtection password="CC1A" sheet="1" objects="1" scenarios="1"/>
  <mergeCells count="4">
    <mergeCell ref="B7:F7"/>
    <mergeCell ref="B8:F8"/>
    <mergeCell ref="B10:F10"/>
    <mergeCell ref="B11:F11"/>
  </mergeCells>
  <printOptions gridLines="1" horizontalCentered="1" verticalCentered="1"/>
  <pageMargins left="0.41" right="0.31" top="0.984251968503937" bottom="0.984251968503937" header="0.5118110236220472" footer="0.5118110236220472"/>
  <pageSetup orientation="portrait" paperSize="9" scale="1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Vercelli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ced</dc:creator>
  <cp:keywords/>
  <dc:description/>
  <cp:lastModifiedBy>Urp</cp:lastModifiedBy>
  <cp:lastPrinted>2004-06-25T08:27:06Z</cp:lastPrinted>
  <dcterms:created xsi:type="dcterms:W3CDTF">2001-09-21T09:51:04Z</dcterms:created>
  <dcterms:modified xsi:type="dcterms:W3CDTF">2004-06-27T12:34:57Z</dcterms:modified>
  <cp:category/>
  <cp:version/>
  <cp:contentType/>
  <cp:contentStatus/>
</cp:coreProperties>
</file>